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01D644AE-9771-44CF-9B2E-2166CC70E6FC}" xr6:coauthVersionLast="47" xr6:coauthVersionMax="47" xr10:uidLastSave="{00000000-0000-0000-0000-000000000000}"/>
  <bookViews>
    <workbookView xWindow="-120" yWindow="-120" windowWidth="29040" windowHeight="16440" firstSheet="1" xr2:uid="{00000000-000D-0000-FFFF-FFFF00000000}"/>
  </bookViews>
  <sheets>
    <sheet name="LAS" sheetId="1" r:id="rId1"/>
    <sheet name="Gen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3" i="1" l="1"/>
  <c r="AC32" i="1"/>
  <c r="AC31" i="1"/>
  <c r="AC30" i="1"/>
  <c r="AC29" i="1"/>
  <c r="AC28" i="1"/>
  <c r="AC27" i="1"/>
  <c r="AC26" i="1"/>
  <c r="AC24" i="1"/>
  <c r="AC25" i="1"/>
  <c r="AC14" i="1"/>
  <c r="AC15" i="1"/>
  <c r="AC16" i="1"/>
  <c r="AC17" i="1"/>
  <c r="AC18" i="1"/>
  <c r="AC19" i="1"/>
  <c r="AC20" i="1"/>
  <c r="AC21" i="1"/>
  <c r="AC13" i="1"/>
  <c r="AC22" i="1"/>
  <c r="AC34" i="1" l="1"/>
  <c r="E12" i="1"/>
  <c r="Y12" i="1"/>
  <c r="AA34" i="1"/>
  <c r="H40" i="2" l="1"/>
  <c r="H39" i="2"/>
  <c r="H38" i="2"/>
  <c r="H37" i="2"/>
  <c r="H36" i="2"/>
  <c r="G28" i="2"/>
  <c r="F27" i="2"/>
  <c r="H27" i="2" s="1"/>
  <c r="F26" i="2"/>
  <c r="H26" i="2" s="1"/>
  <c r="F25" i="2"/>
  <c r="H25" i="2" s="1"/>
  <c r="F23" i="2"/>
  <c r="H23" i="2" s="1"/>
  <c r="F22" i="2"/>
  <c r="H22" i="2" s="1"/>
  <c r="F21" i="2"/>
  <c r="H21" i="2" s="1"/>
  <c r="F20" i="2"/>
  <c r="H20" i="2" s="1"/>
  <c r="F18" i="2"/>
  <c r="H18" i="2" s="1"/>
  <c r="F17" i="2"/>
  <c r="H17" i="2" s="1"/>
  <c r="F16" i="2"/>
  <c r="H16" i="2" s="1"/>
  <c r="F15" i="2"/>
  <c r="H15" i="2" s="1"/>
  <c r="F13" i="2"/>
  <c r="H13" i="2" s="1"/>
  <c r="F12" i="2"/>
  <c r="H12" i="2" s="1"/>
  <c r="F11" i="2"/>
  <c r="H11" i="2" s="1"/>
  <c r="E13" i="1"/>
  <c r="E14" i="1"/>
  <c r="E15" i="1"/>
  <c r="E16" i="1"/>
  <c r="E17" i="1"/>
  <c r="E18" i="1"/>
  <c r="E19" i="1"/>
  <c r="E20" i="1"/>
  <c r="E21" i="1"/>
  <c r="E22" i="1"/>
  <c r="E23" i="1"/>
  <c r="E24" i="1"/>
  <c r="E25" i="1"/>
  <c r="E26" i="1"/>
  <c r="E27" i="1"/>
  <c r="E28" i="1"/>
  <c r="E29" i="1"/>
  <c r="E30" i="1"/>
  <c r="E31" i="1"/>
  <c r="I12" i="1"/>
  <c r="I13" i="1"/>
  <c r="I14" i="1"/>
  <c r="I15" i="1"/>
  <c r="I16" i="1"/>
  <c r="I17" i="1"/>
  <c r="I18" i="1"/>
  <c r="I19" i="1"/>
  <c r="I20" i="1"/>
  <c r="I21" i="1"/>
  <c r="I22" i="1"/>
  <c r="I23" i="1"/>
  <c r="I24" i="1"/>
  <c r="I25" i="1"/>
  <c r="I26" i="1"/>
  <c r="I27" i="1"/>
  <c r="I28" i="1"/>
  <c r="I29" i="1"/>
  <c r="I30" i="1"/>
  <c r="I31" i="1"/>
  <c r="M12" i="1"/>
  <c r="M13" i="1"/>
  <c r="M14" i="1"/>
  <c r="M15" i="1"/>
  <c r="M16" i="1"/>
  <c r="M17" i="1"/>
  <c r="M18" i="1"/>
  <c r="M19" i="1"/>
  <c r="M20" i="1"/>
  <c r="M21" i="1"/>
  <c r="M22" i="1"/>
  <c r="M23" i="1"/>
  <c r="M24" i="1"/>
  <c r="M25" i="1"/>
  <c r="M26" i="1"/>
  <c r="M27" i="1"/>
  <c r="M28" i="1"/>
  <c r="M29" i="1"/>
  <c r="M30" i="1"/>
  <c r="M31" i="1"/>
  <c r="Q12" i="1"/>
  <c r="Q13" i="1"/>
  <c r="Q14" i="1"/>
  <c r="Q15" i="1"/>
  <c r="Q16" i="1"/>
  <c r="Q17" i="1"/>
  <c r="Q18" i="1"/>
  <c r="Q19" i="1"/>
  <c r="Q20" i="1"/>
  <c r="Q21" i="1"/>
  <c r="Q22" i="1"/>
  <c r="Q23" i="1"/>
  <c r="Q24" i="1"/>
  <c r="Q25" i="1"/>
  <c r="Q26" i="1"/>
  <c r="Q27" i="1"/>
  <c r="Q28" i="1"/>
  <c r="Q29" i="1"/>
  <c r="Q30" i="1"/>
  <c r="Q31" i="1"/>
  <c r="U12" i="1"/>
  <c r="U13" i="1"/>
  <c r="U14" i="1"/>
  <c r="U15" i="1"/>
  <c r="U16" i="1"/>
  <c r="U17" i="1"/>
  <c r="U18" i="1"/>
  <c r="U19" i="1"/>
  <c r="U20" i="1"/>
  <c r="U21" i="1"/>
  <c r="U22" i="1"/>
  <c r="U23" i="1"/>
  <c r="U24" i="1"/>
  <c r="U25" i="1"/>
  <c r="U26" i="1"/>
  <c r="U27" i="1"/>
  <c r="U28" i="1"/>
  <c r="U29" i="1"/>
  <c r="U30" i="1"/>
  <c r="U31" i="1"/>
  <c r="Y13" i="1"/>
  <c r="Y14" i="1"/>
  <c r="Y15" i="1"/>
  <c r="Y16" i="1"/>
  <c r="Y17" i="1"/>
  <c r="Y18" i="1"/>
  <c r="Y19" i="1"/>
  <c r="Y20" i="1"/>
  <c r="Y21" i="1"/>
  <c r="Y22" i="1"/>
  <c r="Y23" i="1"/>
  <c r="Y24" i="1"/>
  <c r="Y25" i="1"/>
  <c r="Y26" i="1"/>
  <c r="Y27" i="1"/>
  <c r="Y28" i="1"/>
  <c r="Y29" i="1"/>
  <c r="Y30" i="1"/>
  <c r="Y31" i="1"/>
  <c r="C34" i="1"/>
  <c r="C35" i="1" s="1"/>
  <c r="G34" i="1"/>
  <c r="G35" i="1" s="1"/>
  <c r="K34" i="1"/>
  <c r="K35" i="1" s="1"/>
  <c r="O34" i="1"/>
  <c r="O35" i="1" s="1"/>
  <c r="S34" i="1"/>
  <c r="S35" i="1" s="1"/>
  <c r="W34" i="1"/>
  <c r="W35" i="1" s="1"/>
  <c r="AA35" i="1"/>
  <c r="I34" i="1" l="1"/>
  <c r="Y34" i="1"/>
  <c r="E34" i="1"/>
  <c r="Q34" i="1"/>
  <c r="M34" i="1"/>
  <c r="U34" i="1"/>
  <c r="H28" i="2"/>
  <c r="E31" i="2" s="1"/>
  <c r="F37" i="1" l="1"/>
</calcChain>
</file>

<file path=xl/sharedStrings.xml><?xml version="1.0" encoding="utf-8"?>
<sst xmlns="http://schemas.openxmlformats.org/spreadsheetml/2006/main" count="146" uniqueCount="120">
  <si>
    <t>Student Name:</t>
  </si>
  <si>
    <t>Student ID:</t>
  </si>
  <si>
    <t>Date:</t>
  </si>
  <si>
    <t>GROUP I</t>
  </si>
  <si>
    <t>GROUP II</t>
  </si>
  <si>
    <t>GROUP III</t>
  </si>
  <si>
    <t>GROUP IV</t>
  </si>
  <si>
    <t>GROUP V</t>
  </si>
  <si>
    <t>GROUP VI</t>
  </si>
  <si>
    <t>GROUP VII</t>
  </si>
  <si>
    <t>ARTS</t>
  </si>
  <si>
    <t>Art</t>
  </si>
  <si>
    <t>HUMANITIES</t>
  </si>
  <si>
    <t>English</t>
  </si>
  <si>
    <t>NATURAL SCIENCES</t>
  </si>
  <si>
    <t>Bio Sci</t>
  </si>
  <si>
    <t>APPLIED SCIENCES</t>
  </si>
  <si>
    <t>Aviation</t>
  </si>
  <si>
    <t>BEHAVIORAL SCIENCES</t>
  </si>
  <si>
    <t>Geography</t>
  </si>
  <si>
    <t>APPLIED BEHAVIORAL SCIENCES</t>
  </si>
  <si>
    <t>Communication</t>
  </si>
  <si>
    <t>Music</t>
  </si>
  <si>
    <t>History</t>
  </si>
  <si>
    <t>Environment</t>
  </si>
  <si>
    <t>Computer Sci</t>
  </si>
  <si>
    <t>Political</t>
  </si>
  <si>
    <t>Criminal Justice</t>
  </si>
  <si>
    <t>Theater</t>
  </si>
  <si>
    <t>Languages</t>
  </si>
  <si>
    <t>Mathematics</t>
  </si>
  <si>
    <t>Educ Tech</t>
  </si>
  <si>
    <t>Psychology</t>
  </si>
  <si>
    <t>Education</t>
  </si>
  <si>
    <t>Philosophy</t>
  </si>
  <si>
    <t>Physical Sci</t>
  </si>
  <si>
    <t>Nursing</t>
  </si>
  <si>
    <t>Sociology</t>
  </si>
  <si>
    <t>Kinesiology</t>
  </si>
  <si>
    <t>Safety</t>
  </si>
  <si>
    <t>Native Studies</t>
  </si>
  <si>
    <t>Leadership</t>
  </si>
  <si>
    <t>Wildlife/Cons</t>
  </si>
  <si>
    <t>Management</t>
  </si>
  <si>
    <t>Crs</t>
  </si>
  <si>
    <t>Hrs</t>
  </si>
  <si>
    <t>Gr</t>
  </si>
  <si>
    <t>Points Earned</t>
  </si>
  <si>
    <t>Grade</t>
  </si>
  <si>
    <t>Total Credits/ Points</t>
  </si>
  <si>
    <t>Hours Needed</t>
  </si>
  <si>
    <t>GPA</t>
  </si>
  <si>
    <t>Pts</t>
  </si>
  <si>
    <t>Major GPA</t>
  </si>
  <si>
    <t>A</t>
  </si>
  <si>
    <t>B</t>
  </si>
  <si>
    <t>C</t>
  </si>
  <si>
    <t>D</t>
  </si>
  <si>
    <t>General Education &amp; University Graduation Requirements</t>
  </si>
  <si>
    <t>Official Check:</t>
  </si>
  <si>
    <t>General Education Requirements</t>
  </si>
  <si>
    <t>Requirements</t>
  </si>
  <si>
    <t>Course Taken</t>
  </si>
  <si>
    <t>Sem/ Year</t>
  </si>
  <si>
    <t>Grade Pts</t>
  </si>
  <si>
    <t>Credit Hrs</t>
  </si>
  <si>
    <t>Total Grade Pts</t>
  </si>
  <si>
    <t>I. Communications (9 Hours)</t>
  </si>
  <si>
    <t>Composition I</t>
  </si>
  <si>
    <t>Composition II</t>
  </si>
  <si>
    <t>Speech Communication</t>
  </si>
  <si>
    <t>II. Social &amp; Behavioral Sciences (12 hours)</t>
  </si>
  <si>
    <t>Political Science</t>
  </si>
  <si>
    <t>American History</t>
  </si>
  <si>
    <t>Social Science</t>
  </si>
  <si>
    <t>Mental &amp; Physical Health</t>
  </si>
  <si>
    <t>III. Science &amp; Mathematics (14 hours)</t>
  </si>
  <si>
    <t>Biological Sciences</t>
  </si>
  <si>
    <t>Physical Sciences</t>
  </si>
  <si>
    <t>Computer Proficiency</t>
  </si>
  <si>
    <t>IV. Humanities (9 hours)</t>
  </si>
  <si>
    <t>Humanities/Philosophy/Lit</t>
  </si>
  <si>
    <t>Fine Arts</t>
  </si>
  <si>
    <t>Foreign Language*</t>
  </si>
  <si>
    <t>*or additional Humanities/Philosophy/Lit or Fine Arts</t>
  </si>
  <si>
    <t>Gen. Ed. GPA:</t>
  </si>
  <si>
    <t>University Graduation Requirements</t>
  </si>
  <si>
    <t>Requirement</t>
  </si>
  <si>
    <t>Hrs Comp</t>
  </si>
  <si>
    <t>Current</t>
  </si>
  <si>
    <t>Need</t>
  </si>
  <si>
    <t xml:space="preserve">Upper-Level </t>
  </si>
  <si>
    <t>Liberal Arts</t>
  </si>
  <si>
    <t>Residence at SE</t>
  </si>
  <si>
    <t>4-year College</t>
  </si>
  <si>
    <t>Total Hours</t>
  </si>
  <si>
    <t>not completed</t>
  </si>
  <si>
    <r>
      <rPr>
        <b/>
        <i/>
        <sz val="8"/>
        <rFont val="Arial"/>
        <family val="2"/>
      </rPr>
      <t>GPA Requirement:</t>
    </r>
    <r>
      <rPr>
        <i/>
        <sz val="8"/>
        <rFont val="Arial"/>
        <family val="2"/>
      </rPr>
      <t xml:space="preserve"> At least 2.0 in all areas, including major/minor and Ret/Grad GPA</t>
    </r>
  </si>
  <si>
    <t>CULTURE</t>
  </si>
  <si>
    <t>LEADERSHIP</t>
  </si>
  <si>
    <t xml:space="preserve">Communication </t>
  </si>
  <si>
    <t>Ethics</t>
  </si>
  <si>
    <t>Research</t>
  </si>
  <si>
    <t>NA Art</t>
  </si>
  <si>
    <t>NA Language</t>
  </si>
  <si>
    <t>NA Geography</t>
  </si>
  <si>
    <t>NA History</t>
  </si>
  <si>
    <t>NA Religon/Beliefs</t>
  </si>
  <si>
    <t>NA Sovereignty</t>
  </si>
  <si>
    <t>Grant Writing</t>
  </si>
  <si>
    <t>Leadership Requirement (12 hours Minimum)</t>
  </si>
  <si>
    <t>Cultural Total</t>
  </si>
  <si>
    <t>Leadership Total</t>
  </si>
  <si>
    <t>Cultural Requirement (12 hours Minimum)</t>
  </si>
  <si>
    <t>TRIBAL ORGANIZATIONAL LEADERSHIP</t>
  </si>
  <si>
    <t>*Minimum GPA of 2.0 required for major</t>
  </si>
  <si>
    <t>*LAS 4991 required</t>
  </si>
  <si>
    <t>* Maximum of 10 General Education hours may be applied to major</t>
  </si>
  <si>
    <t xml:space="preserve">*Must meet all graduation requirements </t>
  </si>
  <si>
    <t>The LAS degree is composed of one group of concentration with thirty six hours, and three minor groups with twelve hours each. Up to ten general education hours may be used toward the major. The only course required is LAS 4991: Capstone, which can be applied to any group. A minimum GPA of 2.0 is required for major coursework and must meet all graduation requirements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</si>
</sst>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7" x14ac:knownFonts="1">
    <font>
      <sz val="10"/>
      <name val="Arial"/>
    </font>
    <font>
      <sz val="8"/>
      <name val="Arial"/>
      <family val="2"/>
    </font>
    <font>
      <sz val="8"/>
      <name val="Arial"/>
      <family val="2"/>
    </font>
    <font>
      <b/>
      <sz val="12"/>
      <name val="Arial"/>
      <family val="2"/>
    </font>
    <font>
      <i/>
      <sz val="8"/>
      <name val="Arial"/>
      <family val="2"/>
    </font>
    <font>
      <b/>
      <sz val="8"/>
      <name val="Arial"/>
      <family val="2"/>
    </font>
    <font>
      <sz val="12"/>
      <name val="Arial"/>
      <family val="2"/>
    </font>
    <font>
      <sz val="11"/>
      <name val="Arial"/>
      <family val="2"/>
    </font>
    <font>
      <b/>
      <sz val="18"/>
      <name val="Arial"/>
      <family val="2"/>
    </font>
    <font>
      <b/>
      <sz val="36"/>
      <name val="Arial"/>
      <family val="2"/>
    </font>
    <font>
      <sz val="10"/>
      <name val="Arial"/>
      <family val="2"/>
    </font>
    <font>
      <u/>
      <sz val="10"/>
      <name val="Arial"/>
      <family val="2"/>
    </font>
    <font>
      <b/>
      <sz val="10"/>
      <name val="Arial"/>
      <family val="2"/>
    </font>
    <font>
      <sz val="7"/>
      <name val="Arial"/>
      <family val="2"/>
    </font>
    <font>
      <b/>
      <sz val="14"/>
      <name val="Arial"/>
      <family val="2"/>
    </font>
    <font>
      <b/>
      <sz val="13"/>
      <name val="Arial"/>
      <family val="2"/>
    </font>
    <font>
      <b/>
      <i/>
      <sz val="8"/>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6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10" fillId="0" borderId="0"/>
  </cellStyleXfs>
  <cellXfs count="189">
    <xf numFmtId="0" fontId="0" fillId="0" borderId="0" xfId="0"/>
    <xf numFmtId="0" fontId="2" fillId="0" borderId="0" xfId="0" applyFont="1" applyProtection="1"/>
    <xf numFmtId="0" fontId="5" fillId="0" borderId="0" xfId="0" applyFont="1" applyAlignment="1" applyProtection="1">
      <alignment horizontal="right"/>
    </xf>
    <xf numFmtId="0" fontId="5" fillId="0" borderId="0" xfId="0" applyFont="1" applyProtection="1"/>
    <xf numFmtId="14" fontId="5" fillId="0" borderId="0" xfId="0" applyNumberFormat="1" applyFont="1" applyAlignment="1" applyProtection="1">
      <alignment horizontal="right"/>
    </xf>
    <xf numFmtId="0" fontId="5" fillId="0" borderId="20" xfId="0" applyFont="1" applyBorder="1" applyAlignment="1" applyProtection="1">
      <alignment horizontal="left" vertical="top"/>
    </xf>
    <xf numFmtId="0" fontId="5" fillId="0" borderId="20" xfId="0" applyFont="1" applyBorder="1" applyAlignment="1" applyProtection="1"/>
    <xf numFmtId="0" fontId="2" fillId="0" borderId="0" xfId="0" applyFont="1" applyBorder="1" applyProtection="1"/>
    <xf numFmtId="0" fontId="4" fillId="0" borderId="1" xfId="0" applyFont="1" applyBorder="1" applyProtection="1"/>
    <xf numFmtId="0" fontId="4" fillId="0" borderId="2" xfId="0" applyFont="1" applyBorder="1" applyProtection="1"/>
    <xf numFmtId="0" fontId="4" fillId="0" borderId="3" xfId="0" applyFont="1" applyBorder="1" applyProtection="1"/>
    <xf numFmtId="0" fontId="4" fillId="2" borderId="4" xfId="0" applyFont="1" applyFill="1" applyBorder="1" applyAlignment="1" applyProtection="1">
      <alignment horizontal="center"/>
    </xf>
    <xf numFmtId="0" fontId="4" fillId="2" borderId="36"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1" fillId="0" borderId="7" xfId="0" applyFont="1" applyBorder="1" applyAlignment="1" applyProtection="1">
      <alignment horizontal="left"/>
    </xf>
    <xf numFmtId="49" fontId="1" fillId="0" borderId="8" xfId="0" applyNumberFormat="1" applyFont="1" applyBorder="1" applyAlignment="1" applyProtection="1">
      <alignment horizontal="left"/>
    </xf>
    <xf numFmtId="0" fontId="10" fillId="0" borderId="10" xfId="0" applyFont="1" applyBorder="1" applyAlignment="1" applyProtection="1">
      <alignment wrapText="1"/>
    </xf>
    <xf numFmtId="0" fontId="3" fillId="0" borderId="11" xfId="0" applyFont="1" applyBorder="1" applyAlignment="1" applyProtection="1">
      <alignment horizontal="right" wrapText="1"/>
    </xf>
    <xf numFmtId="0" fontId="3" fillId="0" borderId="43" xfId="0" applyFont="1" applyBorder="1" applyAlignment="1" applyProtection="1">
      <alignment horizontal="right" wrapText="1"/>
    </xf>
    <xf numFmtId="0" fontId="3" fillId="0" borderId="12" xfId="0" applyFont="1" applyBorder="1" applyAlignment="1" applyProtection="1">
      <alignment horizontal="right" wrapText="1"/>
    </xf>
    <xf numFmtId="0" fontId="3" fillId="0" borderId="13" xfId="0" applyFont="1" applyBorder="1" applyAlignment="1" applyProtection="1">
      <alignment horizontal="right"/>
    </xf>
    <xf numFmtId="0" fontId="3" fillId="0" borderId="11" xfId="0" applyFont="1" applyBorder="1" applyAlignment="1" applyProtection="1">
      <alignment horizontal="right"/>
    </xf>
    <xf numFmtId="0" fontId="6" fillId="0" borderId="0" xfId="0" applyFont="1" applyProtection="1"/>
    <xf numFmtId="0" fontId="10" fillId="0" borderId="14" xfId="0" applyFont="1" applyBorder="1" applyAlignment="1" applyProtection="1">
      <alignment wrapText="1"/>
    </xf>
    <xf numFmtId="0" fontId="3" fillId="0" borderId="15" xfId="0" applyFont="1" applyBorder="1" applyAlignment="1" applyProtection="1">
      <alignment horizontal="right" wrapText="1"/>
    </xf>
    <xf numFmtId="0" fontId="3" fillId="0" borderId="44" xfId="0" applyFont="1" applyBorder="1" applyAlignment="1" applyProtection="1">
      <alignment horizontal="right" wrapText="1"/>
    </xf>
    <xf numFmtId="0" fontId="3" fillId="0" borderId="16" xfId="0" applyFont="1" applyBorder="1" applyAlignment="1" applyProtection="1">
      <alignment horizontal="right" wrapText="1"/>
    </xf>
    <xf numFmtId="0" fontId="3" fillId="4" borderId="17" xfId="0" applyFont="1" applyFill="1" applyBorder="1" applyAlignment="1" applyProtection="1">
      <alignment horizontal="right"/>
    </xf>
    <xf numFmtId="0" fontId="3" fillId="0" borderId="15" xfId="0" applyFont="1" applyBorder="1" applyAlignment="1" applyProtection="1">
      <alignment horizontal="right"/>
    </xf>
    <xf numFmtId="0" fontId="5" fillId="0" borderId="0" xfId="0" applyFont="1" applyBorder="1" applyAlignment="1" applyProtection="1">
      <alignment wrapText="1"/>
    </xf>
    <xf numFmtId="0" fontId="5" fillId="3" borderId="18" xfId="0" applyFont="1" applyFill="1" applyBorder="1" applyAlignment="1" applyProtection="1">
      <alignment horizontal="right"/>
    </xf>
    <xf numFmtId="0" fontId="5" fillId="3" borderId="19" xfId="0" applyFont="1" applyFill="1" applyBorder="1" applyAlignment="1" applyProtection="1">
      <alignment horizontal="center"/>
    </xf>
    <xf numFmtId="0" fontId="5" fillId="3" borderId="34" xfId="0" applyFont="1" applyFill="1" applyBorder="1" applyAlignment="1" applyProtection="1">
      <alignment horizontal="right"/>
    </xf>
    <xf numFmtId="0" fontId="5" fillId="3" borderId="26" xfId="0" applyFont="1" applyFill="1" applyBorder="1" applyAlignment="1" applyProtection="1">
      <alignment horizontal="center"/>
    </xf>
    <xf numFmtId="0" fontId="5" fillId="3" borderId="34" xfId="0" applyFont="1" applyFill="1" applyBorder="1" applyAlignment="1" applyProtection="1">
      <alignment horizontal="right" wrapText="1"/>
    </xf>
    <xf numFmtId="0" fontId="5" fillId="3" borderId="35" xfId="0" applyFont="1" applyFill="1" applyBorder="1" applyAlignment="1" applyProtection="1">
      <alignment horizontal="right"/>
    </xf>
    <xf numFmtId="0" fontId="5" fillId="3" borderId="36" xfId="0" applyFont="1" applyFill="1" applyBorder="1" applyAlignment="1" applyProtection="1">
      <alignment horizontal="center"/>
    </xf>
    <xf numFmtId="0" fontId="5" fillId="0" borderId="0" xfId="0" applyFont="1" applyBorder="1" applyAlignment="1" applyProtection="1">
      <alignment vertical="top" wrapText="1"/>
    </xf>
    <xf numFmtId="0" fontId="5" fillId="0" borderId="0" xfId="0" applyFont="1" applyBorder="1" applyProtection="1"/>
    <xf numFmtId="0" fontId="4" fillId="0" borderId="45" xfId="0" applyFont="1" applyBorder="1" applyAlignment="1" applyProtection="1"/>
    <xf numFmtId="0" fontId="4" fillId="0" borderId="38" xfId="0" applyFont="1" applyBorder="1" applyAlignment="1" applyProtection="1"/>
    <xf numFmtId="0" fontId="5" fillId="0" borderId="38" xfId="0" applyFont="1" applyBorder="1" applyAlignment="1" applyProtection="1"/>
    <xf numFmtId="0" fontId="5" fillId="0" borderId="46" xfId="0" applyFont="1" applyBorder="1" applyAlignment="1" applyProtection="1"/>
    <xf numFmtId="0" fontId="5" fillId="0" borderId="47" xfId="0" applyFont="1" applyFill="1" applyBorder="1" applyAlignment="1" applyProtection="1"/>
    <xf numFmtId="0" fontId="1" fillId="0" borderId="8" xfId="0" applyFont="1" applyBorder="1" applyAlignment="1" applyProtection="1">
      <alignment horizontal="left"/>
    </xf>
    <xf numFmtId="0" fontId="1" fillId="0" borderId="0" xfId="0" applyFont="1" applyProtection="1"/>
    <xf numFmtId="0" fontId="1" fillId="0" borderId="0" xfId="0" applyFont="1" applyBorder="1" applyProtection="1"/>
    <xf numFmtId="0" fontId="1" fillId="0" borderId="41" xfId="0" applyFont="1" applyBorder="1" applyAlignment="1" applyProtection="1">
      <alignment horizontal="left"/>
    </xf>
    <xf numFmtId="0" fontId="1" fillId="0" borderId="2" xfId="0" applyFont="1" applyBorder="1" applyAlignment="1" applyProtection="1">
      <alignment horizontal="right"/>
    </xf>
    <xf numFmtId="0" fontId="1" fillId="3" borderId="33" xfId="0" applyFont="1" applyFill="1" applyBorder="1" applyAlignment="1" applyProtection="1">
      <alignment vertical="center" wrapText="1"/>
    </xf>
    <xf numFmtId="0" fontId="1" fillId="0" borderId="9" xfId="0" applyFont="1" applyBorder="1" applyProtection="1"/>
    <xf numFmtId="0" fontId="1" fillId="0" borderId="0" xfId="0" applyFont="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alignment wrapText="1"/>
    </xf>
    <xf numFmtId="164" fontId="1" fillId="0" borderId="0" xfId="0" applyNumberFormat="1" applyFont="1" applyProtection="1"/>
    <xf numFmtId="0" fontId="10" fillId="0" borderId="0" xfId="1" applyAlignment="1">
      <alignment horizontal="center" vertical="center"/>
    </xf>
    <xf numFmtId="0" fontId="10" fillId="0" borderId="0" xfId="1"/>
    <xf numFmtId="0" fontId="10" fillId="0" borderId="9" xfId="1" applyFont="1" applyBorder="1" applyAlignment="1">
      <alignment horizontal="center" vertical="center" wrapText="1"/>
    </xf>
    <xf numFmtId="0" fontId="10" fillId="0" borderId="0" xfId="1" applyAlignment="1">
      <alignment wrapText="1"/>
    </xf>
    <xf numFmtId="0" fontId="12" fillId="0" borderId="0" xfId="1" applyFont="1"/>
    <xf numFmtId="0" fontId="10" fillId="0" borderId="9" xfId="1" applyBorder="1" applyAlignment="1">
      <alignment horizontal="center" vertical="center"/>
    </xf>
    <xf numFmtId="0" fontId="1" fillId="0" borderId="0" xfId="1" applyFont="1"/>
    <xf numFmtId="0" fontId="13" fillId="0" borderId="0" xfId="1" applyFont="1"/>
    <xf numFmtId="0" fontId="10" fillId="5" borderId="36" xfId="1" applyFont="1" applyFill="1" applyBorder="1" applyAlignment="1">
      <alignment horizontal="center" vertical="center"/>
    </xf>
    <xf numFmtId="0" fontId="10" fillId="0" borderId="5" xfId="1" applyBorder="1" applyAlignment="1">
      <alignment horizontal="center" vertical="center"/>
    </xf>
    <xf numFmtId="0" fontId="10" fillId="0" borderId="5" xfId="1" applyFont="1" applyBorder="1" applyAlignment="1">
      <alignment horizontal="center" vertical="center" wrapText="1"/>
    </xf>
    <xf numFmtId="0" fontId="10" fillId="0" borderId="9" xfId="1" applyFont="1" applyBorder="1"/>
    <xf numFmtId="0" fontId="10" fillId="0" borderId="36" xfId="1" applyBorder="1"/>
    <xf numFmtId="0" fontId="10" fillId="5" borderId="36" xfId="1" applyFill="1" applyBorder="1" applyAlignment="1">
      <alignment horizontal="center" vertical="center"/>
    </xf>
    <xf numFmtId="0" fontId="10" fillId="0" borderId="8" xfId="1" applyFont="1" applyBorder="1"/>
    <xf numFmtId="0" fontId="10" fillId="0" borderId="8" xfId="1" applyFont="1" applyBorder="1" applyAlignment="1">
      <alignment horizontal="center" vertical="center"/>
    </xf>
    <xf numFmtId="0" fontId="10" fillId="0" borderId="8" xfId="1" applyBorder="1" applyAlignment="1">
      <alignment horizontal="center" vertical="center"/>
    </xf>
    <xf numFmtId="0" fontId="10" fillId="0" borderId="9" xfId="1" applyBorder="1"/>
    <xf numFmtId="0" fontId="10" fillId="0" borderId="52" xfId="1" applyFont="1" applyBorder="1"/>
    <xf numFmtId="0" fontId="10" fillId="0" borderId="52" xfId="1" applyBorder="1" applyAlignment="1">
      <alignment horizontal="center" vertical="center"/>
    </xf>
    <xf numFmtId="0" fontId="10" fillId="0" borderId="5" xfId="1" applyFont="1" applyBorder="1"/>
    <xf numFmtId="0" fontId="10" fillId="0" borderId="5" xfId="1" applyFont="1" applyBorder="1" applyAlignment="1">
      <alignment horizontal="center" vertical="center"/>
    </xf>
    <xf numFmtId="0" fontId="10" fillId="0" borderId="5" xfId="1" applyBorder="1"/>
    <xf numFmtId="14" fontId="1" fillId="0" borderId="0" xfId="0" applyNumberFormat="1" applyFont="1" applyBorder="1" applyAlignment="1" applyProtection="1">
      <alignment horizontal="center"/>
    </xf>
    <xf numFmtId="0" fontId="10" fillId="0" borderId="36" xfId="1" applyFont="1" applyFill="1" applyBorder="1" applyAlignment="1">
      <alignment horizontal="center" vertical="center"/>
    </xf>
    <xf numFmtId="0" fontId="10" fillId="0" borderId="36" xfId="1" applyFill="1" applyBorder="1" applyAlignment="1">
      <alignment horizontal="center" vertical="center"/>
    </xf>
    <xf numFmtId="0" fontId="10" fillId="0" borderId="30" xfId="1" applyFont="1" applyBorder="1" applyAlignment="1">
      <alignment horizontal="center" vertical="center" wrapText="1"/>
    </xf>
    <xf numFmtId="0" fontId="10" fillId="0" borderId="8" xfId="1" applyBorder="1"/>
    <xf numFmtId="0" fontId="14" fillId="0" borderId="0" xfId="1" applyFont="1" applyFill="1" applyAlignment="1"/>
    <xf numFmtId="14" fontId="11" fillId="0" borderId="0" xfId="1" applyNumberFormat="1" applyFont="1" applyAlignment="1">
      <alignment horizontal="left"/>
    </xf>
    <xf numFmtId="2" fontId="10" fillId="0" borderId="51" xfId="1" applyNumberFormat="1" applyBorder="1" applyAlignment="1">
      <alignment horizontal="center" vertical="center" wrapText="1"/>
    </xf>
    <xf numFmtId="0" fontId="5" fillId="0" borderId="0" xfId="0" applyFont="1" applyBorder="1" applyAlignment="1" applyProtection="1">
      <alignment horizontal="center"/>
    </xf>
    <xf numFmtId="14" fontId="1" fillId="0" borderId="20" xfId="0" applyNumberFormat="1" applyFont="1" applyBorder="1" applyAlignment="1" applyProtection="1">
      <alignment horizontal="center"/>
    </xf>
    <xf numFmtId="0" fontId="3" fillId="0" borderId="20" xfId="0" applyFont="1" applyBorder="1" applyAlignment="1" applyProtection="1">
      <alignment horizontal="left"/>
    </xf>
    <xf numFmtId="14" fontId="3" fillId="0" borderId="20" xfId="0" applyNumberFormat="1" applyFont="1" applyBorder="1" applyAlignment="1" applyProtection="1">
      <alignment horizontal="center"/>
    </xf>
    <xf numFmtId="0" fontId="3" fillId="0" borderId="20" xfId="0" applyFont="1" applyBorder="1" applyAlignment="1" applyProtection="1">
      <alignment horizontal="center"/>
    </xf>
    <xf numFmtId="0" fontId="5" fillId="0" borderId="0" xfId="0" applyFont="1" applyBorder="1" applyAlignment="1" applyProtection="1">
      <alignment horizontal="center"/>
    </xf>
    <xf numFmtId="0" fontId="4" fillId="2" borderId="35" xfId="0" applyFont="1" applyFill="1" applyBorder="1" applyAlignment="1" applyProtection="1">
      <alignment horizontal="center"/>
    </xf>
    <xf numFmtId="0" fontId="3" fillId="0" borderId="14" xfId="0" applyFont="1" applyBorder="1" applyAlignment="1" applyProtection="1">
      <alignment horizontal="center"/>
    </xf>
    <xf numFmtId="0" fontId="5" fillId="0" borderId="18" xfId="0" applyFont="1" applyBorder="1" applyAlignment="1" applyProtection="1"/>
    <xf numFmtId="0" fontId="4" fillId="0" borderId="56" xfId="0" applyFont="1" applyBorder="1" applyProtection="1"/>
    <xf numFmtId="0" fontId="4" fillId="0" borderId="58" xfId="0" applyFont="1" applyBorder="1" applyProtection="1"/>
    <xf numFmtId="0" fontId="4" fillId="0" borderId="59" xfId="0" applyFont="1" applyBorder="1" applyProtection="1"/>
    <xf numFmtId="0" fontId="4" fillId="0" borderId="60" xfId="0" applyFont="1" applyBorder="1" applyProtection="1"/>
    <xf numFmtId="0" fontId="5" fillId="0" borderId="61" xfId="0" applyFont="1" applyBorder="1" applyAlignment="1" applyProtection="1">
      <alignment horizontal="center"/>
    </xf>
    <xf numFmtId="0" fontId="4" fillId="0" borderId="8" xfId="0" applyFont="1" applyBorder="1" applyAlignment="1" applyProtection="1">
      <alignment horizontal="center" vertical="center" wrapText="1"/>
    </xf>
    <xf numFmtId="0" fontId="5" fillId="0" borderId="0" xfId="0" applyFont="1" applyBorder="1" applyAlignment="1" applyProtection="1">
      <alignment horizontal="center"/>
    </xf>
    <xf numFmtId="0" fontId="3" fillId="0" borderId="43" xfId="0" applyFont="1" applyBorder="1" applyAlignment="1" applyProtection="1">
      <alignment horizontal="right"/>
    </xf>
    <xf numFmtId="0" fontId="1" fillId="0" borderId="54" xfId="0" applyFont="1" applyBorder="1" applyAlignment="1" applyProtection="1">
      <alignment horizontal="left"/>
    </xf>
    <xf numFmtId="0" fontId="1" fillId="0" borderId="19" xfId="0" applyFont="1" applyBorder="1" applyAlignment="1" applyProtection="1">
      <alignment horizontal="left"/>
    </xf>
    <xf numFmtId="49" fontId="1" fillId="0" borderId="55" xfId="0" applyNumberFormat="1" applyFont="1" applyBorder="1" applyAlignment="1" applyProtection="1">
      <alignment horizontal="left"/>
    </xf>
    <xf numFmtId="0" fontId="1" fillId="0" borderId="56" xfId="0" applyFont="1" applyBorder="1" applyAlignment="1" applyProtection="1">
      <alignment horizontal="right"/>
    </xf>
    <xf numFmtId="0" fontId="1" fillId="0" borderId="55" xfId="0" applyFont="1" applyBorder="1" applyAlignment="1" applyProtection="1">
      <alignment horizontal="left"/>
    </xf>
    <xf numFmtId="0" fontId="3" fillId="0" borderId="2" xfId="0" applyFont="1" applyBorder="1" applyAlignment="1" applyProtection="1">
      <alignment horizontal="right"/>
    </xf>
    <xf numFmtId="0" fontId="3" fillId="0" borderId="16" xfId="0" applyFont="1" applyBorder="1" applyAlignment="1" applyProtection="1">
      <alignment horizontal="right"/>
    </xf>
    <xf numFmtId="0" fontId="5" fillId="7" borderId="5" xfId="0" applyFont="1" applyFill="1" applyBorder="1" applyAlignment="1" applyProtection="1">
      <alignment horizontal="center" vertical="center" wrapText="1"/>
    </xf>
    <xf numFmtId="0" fontId="5" fillId="7" borderId="57" xfId="0" applyFont="1" applyFill="1" applyBorder="1" applyAlignment="1" applyProtection="1">
      <alignment horizontal="center"/>
    </xf>
    <xf numFmtId="0" fontId="4" fillId="0" borderId="32" xfId="0" applyFont="1" applyBorder="1" applyAlignment="1" applyProtection="1">
      <alignment horizontal="center"/>
    </xf>
    <xf numFmtId="0" fontId="1" fillId="0" borderId="8" xfId="0" applyFont="1" applyBorder="1" applyAlignment="1" applyProtection="1">
      <alignment horizontal="right"/>
    </xf>
    <xf numFmtId="0" fontId="1" fillId="0" borderId="6" xfId="0" applyFont="1" applyBorder="1" applyAlignment="1" applyProtection="1">
      <alignment horizontal="right"/>
    </xf>
    <xf numFmtId="0" fontId="1" fillId="0" borderId="3" xfId="0" applyFont="1" applyBorder="1" applyAlignment="1" applyProtection="1">
      <alignment horizontal="right"/>
    </xf>
    <xf numFmtId="0" fontId="7" fillId="0" borderId="0" xfId="0" applyFont="1" applyAlignment="1" applyProtection="1">
      <alignment horizontal="center" vertical="center" wrapText="1"/>
    </xf>
    <xf numFmtId="0" fontId="1" fillId="3" borderId="33" xfId="0" applyFont="1" applyFill="1" applyBorder="1" applyAlignment="1" applyProtection="1">
      <alignment horizontal="center" vertical="center" wrapText="1"/>
    </xf>
    <xf numFmtId="0" fontId="5" fillId="0" borderId="21" xfId="0" applyFont="1" applyBorder="1" applyAlignment="1" applyProtection="1">
      <alignment horizontal="center"/>
    </xf>
    <xf numFmtId="0" fontId="5" fillId="0" borderId="39" xfId="0" applyFont="1" applyBorder="1" applyAlignment="1" applyProtection="1">
      <alignment horizontal="center"/>
    </xf>
    <xf numFmtId="0" fontId="5" fillId="0" borderId="22" xfId="0" applyFont="1" applyBorder="1" applyAlignment="1" applyProtection="1">
      <alignment horizontal="center"/>
    </xf>
    <xf numFmtId="0" fontId="5" fillId="0" borderId="23"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8" xfId="0" applyFont="1" applyBorder="1" applyAlignment="1" applyProtection="1">
      <alignment horizontal="center" vertical="center"/>
    </xf>
    <xf numFmtId="0" fontId="4" fillId="2" borderId="62" xfId="0" applyFont="1" applyFill="1" applyBorder="1" applyAlignment="1" applyProtection="1">
      <alignment horizontal="center"/>
    </xf>
    <xf numFmtId="0" fontId="4" fillId="2" borderId="52" xfId="0" applyFont="1" applyFill="1" applyBorder="1" applyAlignment="1" applyProtection="1">
      <alignment horizontal="center"/>
    </xf>
    <xf numFmtId="0" fontId="4" fillId="2" borderId="58" xfId="0" applyFont="1" applyFill="1" applyBorder="1" applyAlignment="1" applyProtection="1">
      <alignment horizontal="center"/>
    </xf>
    <xf numFmtId="0" fontId="8" fillId="0" borderId="23"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2" fontId="9" fillId="0" borderId="37" xfId="0" applyNumberFormat="1" applyFont="1" applyBorder="1" applyAlignment="1" applyProtection="1">
      <alignment horizontal="center" vertical="center"/>
    </xf>
    <xf numFmtId="2" fontId="9" fillId="0" borderId="48" xfId="0" applyNumberFormat="1" applyFont="1" applyBorder="1" applyAlignment="1" applyProtection="1">
      <alignment horizontal="center" vertical="center"/>
    </xf>
    <xf numFmtId="2" fontId="9" fillId="0" borderId="0" xfId="0" applyNumberFormat="1" applyFont="1" applyBorder="1" applyAlignment="1" applyProtection="1">
      <alignment horizontal="center" vertical="center"/>
    </xf>
    <xf numFmtId="2" fontId="9" fillId="0" borderId="33" xfId="0" applyNumberFormat="1" applyFont="1" applyBorder="1" applyAlignment="1" applyProtection="1">
      <alignment horizontal="center" vertical="center"/>
    </xf>
    <xf numFmtId="2" fontId="9" fillId="0" borderId="20" xfId="0" applyNumberFormat="1" applyFont="1" applyBorder="1" applyAlignment="1" applyProtection="1">
      <alignment horizontal="center" vertical="center"/>
    </xf>
    <xf numFmtId="2" fontId="9" fillId="0" borderId="49" xfId="0" applyNumberFormat="1"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29"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0" fillId="5" borderId="50" xfId="1" applyFill="1" applyBorder="1" applyAlignment="1">
      <alignment horizontal="left"/>
    </xf>
    <xf numFmtId="0" fontId="4" fillId="0" borderId="0" xfId="1" applyFont="1" applyAlignment="1">
      <alignment horizontal="left"/>
    </xf>
    <xf numFmtId="0" fontId="12" fillId="0" borderId="0" xfId="1" applyFont="1" applyAlignment="1">
      <alignment horizontal="left"/>
    </xf>
    <xf numFmtId="0" fontId="12" fillId="0" borderId="52" xfId="1" applyFont="1" applyBorder="1" applyAlignment="1">
      <alignment horizontal="left"/>
    </xf>
    <xf numFmtId="0" fontId="12" fillId="6" borderId="20" xfId="1" applyFont="1" applyFill="1" applyBorder="1" applyAlignment="1">
      <alignment horizontal="center"/>
    </xf>
    <xf numFmtId="0" fontId="10" fillId="0" borderId="53" xfId="1" applyFont="1" applyBorder="1" applyAlignment="1">
      <alignment horizontal="center" vertical="center" wrapText="1"/>
    </xf>
    <xf numFmtId="0" fontId="15" fillId="0" borderId="0" xfId="1" applyFont="1" applyFill="1" applyAlignment="1">
      <alignment horizontal="center"/>
    </xf>
    <xf numFmtId="0" fontId="10" fillId="0" borderId="21" xfId="1" applyFont="1" applyBorder="1" applyAlignment="1">
      <alignment horizontal="center" vertical="center"/>
    </xf>
    <xf numFmtId="0" fontId="10" fillId="0" borderId="39" xfId="1" applyFont="1" applyBorder="1" applyAlignment="1">
      <alignment horizontal="center" vertical="center"/>
    </xf>
    <xf numFmtId="0" fontId="10" fillId="0" borderId="9" xfId="1" applyFont="1" applyBorder="1" applyAlignment="1">
      <alignment horizontal="center" vertical="center"/>
    </xf>
    <xf numFmtId="0" fontId="10" fillId="0" borderId="36" xfId="1" applyFont="1" applyBorder="1" applyAlignment="1">
      <alignment horizontal="center" vertical="center"/>
    </xf>
    <xf numFmtId="0" fontId="11" fillId="0" borderId="0" xfId="1" applyFont="1" applyAlignment="1">
      <alignment horizontal="left"/>
    </xf>
    <xf numFmtId="0" fontId="11" fillId="0" borderId="0" xfId="1" applyFont="1" applyBorder="1" applyAlignment="1">
      <alignment horizontal="left"/>
    </xf>
  </cellXfs>
  <cellStyles count="2">
    <cellStyle name="Normal" xfId="0" builtinId="0"/>
    <cellStyle name="Normal 2" xfId="1" xr:uid="{00000000-0005-0000-0000-000001000000}"/>
  </cellStyles>
  <dxfs count="24">
    <dxf>
      <font>
        <color auto="1"/>
      </font>
      <fill>
        <patternFill>
          <bgColor rgb="FFC00000"/>
        </patternFill>
      </fill>
    </dxf>
    <dxf>
      <fill>
        <patternFill>
          <bgColor rgb="FFFFFF00"/>
        </patternFill>
      </fill>
    </dxf>
    <dxf>
      <fill>
        <patternFill>
          <bgColor rgb="FF92D050"/>
        </patternFill>
      </fill>
    </dxf>
    <dxf>
      <font>
        <color auto="1"/>
      </font>
      <fill>
        <patternFill>
          <bgColor rgb="FFC00000"/>
        </patternFill>
      </fill>
    </dxf>
    <dxf>
      <fill>
        <patternFill>
          <bgColor rgb="FFFFFF00"/>
        </patternFill>
      </fill>
    </dxf>
    <dxf>
      <fill>
        <patternFill>
          <bgColor rgb="FF92D050"/>
        </patternFill>
      </fill>
    </dxf>
    <dxf>
      <font>
        <color rgb="FFC00000"/>
      </font>
      <fill>
        <patternFill patternType="none">
          <bgColor auto="1"/>
        </patternFill>
      </fill>
    </dxf>
    <dxf>
      <font>
        <color auto="1"/>
      </font>
      <fill>
        <patternFill>
          <bgColor rgb="FFC00000"/>
        </patternFill>
      </fill>
    </dxf>
    <dxf>
      <fill>
        <patternFill>
          <bgColor rgb="FFFFFF00"/>
        </patternFill>
      </fill>
    </dxf>
    <dxf>
      <fill>
        <patternFill>
          <bgColor rgb="FF92D050"/>
        </patternFill>
      </fill>
    </dxf>
    <dxf>
      <font>
        <color auto="1"/>
      </font>
      <fill>
        <patternFill>
          <bgColor rgb="FFC00000"/>
        </patternFill>
      </fill>
    </dxf>
    <dxf>
      <fill>
        <patternFill>
          <bgColor rgb="FFFFFF00"/>
        </patternFill>
      </fill>
    </dxf>
    <dxf>
      <fill>
        <patternFill>
          <bgColor rgb="FF92D050"/>
        </patternFill>
      </fill>
    </dxf>
    <dxf>
      <font>
        <color auto="1"/>
      </font>
      <fill>
        <patternFill>
          <bgColor rgb="FFC00000"/>
        </patternFill>
      </fill>
    </dxf>
    <dxf>
      <fill>
        <patternFill>
          <bgColor rgb="FFFFFF00"/>
        </patternFill>
      </fill>
    </dxf>
    <dxf>
      <fill>
        <patternFill>
          <bgColor rgb="FF92D050"/>
        </patternFill>
      </fill>
    </dxf>
    <dxf>
      <font>
        <color auto="1"/>
      </font>
      <fill>
        <patternFill>
          <bgColor rgb="FFC00000"/>
        </patternFill>
      </fill>
    </dxf>
    <dxf>
      <fill>
        <patternFill>
          <bgColor rgb="FFFFFF00"/>
        </patternFill>
      </fill>
    </dxf>
    <dxf>
      <fill>
        <patternFill>
          <bgColor rgb="FF92D050"/>
        </patternFill>
      </fill>
    </dxf>
    <dxf>
      <font>
        <color auto="1"/>
      </font>
      <fill>
        <patternFill>
          <bgColor rgb="FFC00000"/>
        </patternFill>
      </fill>
    </dxf>
    <dxf>
      <fill>
        <patternFill>
          <bgColor rgb="FFFFFF00"/>
        </patternFill>
      </fill>
    </dxf>
    <dxf>
      <fill>
        <patternFill>
          <bgColor rgb="FF92D050"/>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1057</xdr:rowOff>
    </xdr:from>
    <xdr:to>
      <xdr:col>8</xdr:col>
      <xdr:colOff>10583</xdr:colOff>
      <xdr:row>52</xdr:row>
      <xdr:rowOff>52917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7917390"/>
          <a:ext cx="4392083" cy="1533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Graduation requirements:</a:t>
          </a:r>
        </a:p>
        <a:p>
          <a:pPr marL="342900" marR="0" lvl="0" indent="-342900">
            <a:lnSpc>
              <a:spcPct val="107000"/>
            </a:lnSpc>
            <a:spcBef>
              <a:spcPts val="0"/>
            </a:spcBef>
            <a:spcAft>
              <a:spcPts val="0"/>
            </a:spcAft>
            <a:buFont typeface="+mj-lt"/>
            <a:buAutoNum type="arabicPeriod"/>
          </a:pPr>
          <a:r>
            <a:rPr lang="en-US" sz="1000">
              <a:effectLst/>
              <a:latin typeface="Calibri" panose="020F0502020204030204" pitchFamily="34" charset="0"/>
              <a:ea typeface="Calibri" panose="020F0502020204030204" pitchFamily="34" charset="0"/>
              <a:cs typeface="Times New Roman" panose="02020603050405020304" pitchFamily="18" charset="0"/>
            </a:rPr>
            <a:t>A minimum of 124 hours earned</a:t>
          </a:r>
        </a:p>
        <a:p>
          <a:pPr marL="742950" marR="0" lvl="1" indent="-285750">
            <a:lnSpc>
              <a:spcPct val="107000"/>
            </a:lnSpc>
            <a:spcBef>
              <a:spcPts val="0"/>
            </a:spcBef>
            <a:spcAft>
              <a:spcPts val="0"/>
            </a:spcAft>
            <a:buFont typeface="Wingdings" panose="05000000000000000000" pitchFamily="2" charset="2"/>
            <a:buChar char=""/>
          </a:pPr>
          <a:r>
            <a:rPr lang="en-US" sz="1000">
              <a:effectLst/>
              <a:latin typeface="Calibri" panose="020F0502020204030204" pitchFamily="34" charset="0"/>
              <a:ea typeface="Calibri" panose="020F0502020204030204" pitchFamily="34" charset="0"/>
              <a:cs typeface="Times New Roman" panose="02020603050405020304" pitchFamily="18" charset="0"/>
            </a:rPr>
            <a:t>A maximum of 64 hours may be transferred from a 2-year college </a:t>
          </a:r>
        </a:p>
        <a:p>
          <a:pPr marL="742950" marR="0" lvl="1" indent="-285750">
            <a:lnSpc>
              <a:spcPct val="107000"/>
            </a:lnSpc>
            <a:spcBef>
              <a:spcPts val="0"/>
            </a:spcBef>
            <a:spcAft>
              <a:spcPts val="0"/>
            </a:spcAft>
            <a:buFont typeface="Wingdings" panose="05000000000000000000" pitchFamily="2" charset="2"/>
            <a:buChar char=""/>
          </a:pPr>
          <a:r>
            <a:rPr lang="en-US" sz="1000">
              <a:effectLst/>
              <a:latin typeface="Calibri" panose="020F0502020204030204" pitchFamily="34" charset="0"/>
              <a:ea typeface="Calibri" panose="020F0502020204030204" pitchFamily="34" charset="0"/>
              <a:cs typeface="Times New Roman" panose="02020603050405020304" pitchFamily="18" charset="0"/>
            </a:rPr>
            <a:t>60 hours must be from a 4-year college</a:t>
          </a:r>
        </a:p>
        <a:p>
          <a:pPr marL="742950" marR="0" lvl="1" indent="-285750">
            <a:lnSpc>
              <a:spcPct val="107000"/>
            </a:lnSpc>
            <a:spcBef>
              <a:spcPts val="0"/>
            </a:spcBef>
            <a:spcAft>
              <a:spcPts val="0"/>
            </a:spcAft>
            <a:buFont typeface="Wingdings" panose="05000000000000000000" pitchFamily="2" charset="2"/>
            <a:buChar char=""/>
          </a:pPr>
          <a:r>
            <a:rPr lang="en-US" sz="1000">
              <a:effectLst/>
              <a:latin typeface="Calibri" panose="020F0502020204030204" pitchFamily="34" charset="0"/>
              <a:ea typeface="Calibri" panose="020F0502020204030204" pitchFamily="34" charset="0"/>
              <a:cs typeface="Times New Roman" panose="02020603050405020304" pitchFamily="18" charset="0"/>
            </a:rPr>
            <a:t>30 hours must be taken from SE</a:t>
          </a:r>
        </a:p>
        <a:p>
          <a:pPr marL="742950" marR="0" lvl="1" indent="-285750">
            <a:lnSpc>
              <a:spcPct val="107000"/>
            </a:lnSpc>
            <a:spcBef>
              <a:spcPts val="0"/>
            </a:spcBef>
            <a:spcAft>
              <a:spcPts val="0"/>
            </a:spcAft>
            <a:buFont typeface="Wingdings" panose="05000000000000000000" pitchFamily="2" charset="2"/>
            <a:buChar char=""/>
          </a:pPr>
          <a:r>
            <a:rPr lang="en-US" sz="1000">
              <a:effectLst/>
              <a:latin typeface="Calibri" panose="020F0502020204030204" pitchFamily="34" charset="0"/>
              <a:ea typeface="Calibri" panose="020F0502020204030204" pitchFamily="34" charset="0"/>
              <a:cs typeface="Times New Roman" panose="02020603050405020304" pitchFamily="18" charset="0"/>
            </a:rPr>
            <a:t>40 hours at 3000/4000 level</a:t>
          </a:r>
        </a:p>
        <a:p>
          <a:pPr marL="742950" marR="0" lvl="1" indent="-285750">
            <a:lnSpc>
              <a:spcPct val="107000"/>
            </a:lnSpc>
            <a:spcBef>
              <a:spcPts val="0"/>
            </a:spcBef>
            <a:spcAft>
              <a:spcPts val="0"/>
            </a:spcAft>
            <a:buFont typeface="Wingdings" panose="05000000000000000000" pitchFamily="2" charset="2"/>
            <a:buChar char=""/>
          </a:pPr>
          <a:r>
            <a:rPr lang="en-US" sz="1000">
              <a:effectLst/>
              <a:latin typeface="Calibri" panose="020F0502020204030204" pitchFamily="34" charset="0"/>
              <a:ea typeface="Calibri" panose="020F0502020204030204" pitchFamily="34" charset="0"/>
              <a:cs typeface="Times New Roman" panose="02020603050405020304" pitchFamily="18" charset="0"/>
            </a:rPr>
            <a:t>15 of last 30 hours must be taken at SE</a:t>
          </a:r>
        </a:p>
        <a:p>
          <a:pPr marL="742950" marR="0" lvl="1" indent="-285750">
            <a:lnSpc>
              <a:spcPct val="107000"/>
            </a:lnSpc>
            <a:spcBef>
              <a:spcPts val="0"/>
            </a:spcBef>
            <a:spcAft>
              <a:spcPts val="0"/>
            </a:spcAft>
            <a:buFont typeface="Wingdings" panose="05000000000000000000" pitchFamily="2" charset="2"/>
            <a:buChar char=""/>
          </a:pPr>
          <a:r>
            <a:rPr lang="en-US" sz="1000">
              <a:effectLst/>
              <a:latin typeface="Calibri" panose="020F0502020204030204" pitchFamily="34" charset="0"/>
              <a:ea typeface="Calibri" panose="020F0502020204030204" pitchFamily="34" charset="0"/>
              <a:cs typeface="Times New Roman" panose="02020603050405020304" pitchFamily="18" charset="0"/>
            </a:rPr>
            <a:t>minimum GPA of 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55"/>
  <sheetViews>
    <sheetView tabSelected="1" view="pageLayout" zoomScale="90" zoomScaleNormal="110" zoomScalePageLayoutView="90" workbookViewId="0">
      <selection sqref="A1:AC1"/>
    </sheetView>
  </sheetViews>
  <sheetFormatPr defaultColWidth="11.140625" defaultRowHeight="11.25" x14ac:dyDescent="0.2"/>
  <cols>
    <col min="1" max="1" width="13.140625" style="1" customWidth="1"/>
    <col min="2" max="2" width="11.140625" style="1" customWidth="1"/>
    <col min="3" max="3" width="4.140625" style="1" bestFit="1" customWidth="1"/>
    <col min="4" max="4" width="4" style="1" bestFit="1" customWidth="1"/>
    <col min="5" max="5" width="11" style="1" customWidth="1"/>
    <col min="6" max="6" width="11.140625" style="1" customWidth="1"/>
    <col min="7" max="7" width="4.140625" style="1" bestFit="1" customWidth="1"/>
    <col min="8" max="8" width="4" style="1" bestFit="1" customWidth="1"/>
    <col min="9" max="9" width="12.28515625" style="1" customWidth="1"/>
    <col min="10" max="10" width="11.140625" style="1" customWidth="1"/>
    <col min="11" max="11" width="4.140625" style="1" bestFit="1" customWidth="1"/>
    <col min="12" max="12" width="4" style="1" bestFit="1" customWidth="1"/>
    <col min="13" max="13" width="12.28515625" style="1" customWidth="1"/>
    <col min="14" max="14" width="11.140625" style="1" customWidth="1"/>
    <col min="15" max="15" width="4.140625" style="1" bestFit="1" customWidth="1"/>
    <col min="16" max="16" width="4" style="1" bestFit="1" customWidth="1"/>
    <col min="17" max="17" width="12.28515625" style="1" customWidth="1"/>
    <col min="18" max="18" width="11.140625" style="1" customWidth="1"/>
    <col min="19" max="19" width="4.140625" style="1" bestFit="1" customWidth="1"/>
    <col min="20" max="20" width="4" style="1" bestFit="1" customWidth="1"/>
    <col min="21" max="21" width="12.28515625" style="1" customWidth="1"/>
    <col min="22" max="22" width="11.140625" style="1" customWidth="1"/>
    <col min="23" max="23" width="4.140625" style="1" bestFit="1" customWidth="1"/>
    <col min="24" max="24" width="4.7109375" style="1" bestFit="1" customWidth="1"/>
    <col min="25" max="25" width="12.28515625" style="1" customWidth="1"/>
    <col min="26" max="26" width="12" style="1" customWidth="1"/>
    <col min="27" max="27" width="6.5703125" style="1" customWidth="1"/>
    <col min="28" max="28" width="14.85546875" style="1" bestFit="1" customWidth="1"/>
    <col min="29" max="29" width="13" style="1" customWidth="1"/>
    <col min="30" max="16384" width="11.140625" style="1"/>
  </cols>
  <sheetData>
    <row r="1" spans="1:29" ht="40.5" customHeight="1" x14ac:dyDescent="0.2">
      <c r="A1" s="117" t="s">
        <v>119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6.75" customHeight="1" thickBot="1" x14ac:dyDescent="0.3">
      <c r="A2" s="2"/>
      <c r="B2" s="89"/>
      <c r="C2" s="89"/>
      <c r="D2" s="89"/>
      <c r="E2" s="89"/>
      <c r="F2" s="89"/>
      <c r="G2" s="89"/>
      <c r="H2" s="89"/>
      <c r="I2" s="89"/>
      <c r="J2" s="5"/>
      <c r="K2" s="5"/>
      <c r="L2" s="5"/>
      <c r="M2" s="3"/>
      <c r="N2" s="2"/>
      <c r="O2" s="5"/>
      <c r="P2" s="2"/>
      <c r="Q2" s="6"/>
      <c r="R2" s="6"/>
      <c r="S2" s="5"/>
      <c r="T2" s="6"/>
      <c r="U2" s="6"/>
      <c r="V2" s="4"/>
      <c r="W2" s="90"/>
      <c r="X2" s="91"/>
      <c r="Y2" s="91"/>
      <c r="Z2" s="88"/>
      <c r="AA2" s="79"/>
      <c r="AB2" s="79"/>
      <c r="AC2" s="79"/>
    </row>
    <row r="3" spans="1:29" ht="13.5" customHeight="1" thickBot="1" x14ac:dyDescent="0.25">
      <c r="A3" s="47"/>
      <c r="B3" s="119" t="s">
        <v>3</v>
      </c>
      <c r="C3" s="120"/>
      <c r="D3" s="121"/>
      <c r="E3" s="44">
        <v>0</v>
      </c>
      <c r="F3" s="119" t="s">
        <v>4</v>
      </c>
      <c r="G3" s="120"/>
      <c r="H3" s="121"/>
      <c r="I3" s="44">
        <v>0</v>
      </c>
      <c r="J3" s="119" t="s">
        <v>5</v>
      </c>
      <c r="K3" s="120"/>
      <c r="L3" s="121"/>
      <c r="M3" s="44">
        <v>0</v>
      </c>
      <c r="N3" s="119" t="s">
        <v>6</v>
      </c>
      <c r="O3" s="120"/>
      <c r="P3" s="121"/>
      <c r="Q3" s="44">
        <v>0</v>
      </c>
      <c r="R3" s="119" t="s">
        <v>7</v>
      </c>
      <c r="S3" s="120"/>
      <c r="T3" s="121"/>
      <c r="U3" s="44">
        <v>0</v>
      </c>
      <c r="V3" s="119" t="s">
        <v>8</v>
      </c>
      <c r="W3" s="120"/>
      <c r="X3" s="121"/>
      <c r="Y3" s="44">
        <v>0</v>
      </c>
      <c r="Z3" s="120" t="s">
        <v>9</v>
      </c>
      <c r="AA3" s="121"/>
      <c r="AB3" s="100"/>
      <c r="AC3" s="44">
        <v>0</v>
      </c>
    </row>
    <row r="4" spans="1:29" ht="12.75" customHeight="1" x14ac:dyDescent="0.2">
      <c r="A4" s="46"/>
      <c r="B4" s="122" t="s">
        <v>10</v>
      </c>
      <c r="C4" s="123"/>
      <c r="D4" s="124"/>
      <c r="E4" s="40" t="s">
        <v>11</v>
      </c>
      <c r="F4" s="152" t="s">
        <v>12</v>
      </c>
      <c r="G4" s="153"/>
      <c r="H4" s="154"/>
      <c r="I4" s="8" t="s">
        <v>13</v>
      </c>
      <c r="J4" s="137" t="s">
        <v>14</v>
      </c>
      <c r="K4" s="138"/>
      <c r="L4" s="139"/>
      <c r="M4" s="8" t="s">
        <v>15</v>
      </c>
      <c r="N4" s="164" t="s">
        <v>16</v>
      </c>
      <c r="O4" s="165"/>
      <c r="P4" s="166"/>
      <c r="Q4" s="8" t="s">
        <v>17</v>
      </c>
      <c r="R4" s="137" t="s">
        <v>18</v>
      </c>
      <c r="S4" s="138"/>
      <c r="T4" s="139"/>
      <c r="U4" s="8" t="s">
        <v>19</v>
      </c>
      <c r="V4" s="137" t="s">
        <v>20</v>
      </c>
      <c r="W4" s="138"/>
      <c r="X4" s="139"/>
      <c r="Y4" s="8" t="s">
        <v>21</v>
      </c>
      <c r="Z4" s="138" t="s">
        <v>114</v>
      </c>
      <c r="AA4" s="139"/>
      <c r="AB4" s="111" t="s">
        <v>98</v>
      </c>
      <c r="AC4" s="112" t="s">
        <v>99</v>
      </c>
    </row>
    <row r="5" spans="1:29" ht="12.75" customHeight="1" x14ac:dyDescent="0.2">
      <c r="A5" s="46"/>
      <c r="B5" s="125"/>
      <c r="C5" s="126"/>
      <c r="D5" s="127"/>
      <c r="E5" s="41" t="s">
        <v>22</v>
      </c>
      <c r="F5" s="155"/>
      <c r="G5" s="156"/>
      <c r="H5" s="157"/>
      <c r="I5" s="9" t="s">
        <v>23</v>
      </c>
      <c r="J5" s="140"/>
      <c r="K5" s="141"/>
      <c r="L5" s="142"/>
      <c r="M5" s="9" t="s">
        <v>24</v>
      </c>
      <c r="N5" s="167"/>
      <c r="O5" s="168"/>
      <c r="P5" s="169"/>
      <c r="Q5" s="9" t="s">
        <v>25</v>
      </c>
      <c r="R5" s="140"/>
      <c r="S5" s="141"/>
      <c r="T5" s="142"/>
      <c r="U5" s="9" t="s">
        <v>26</v>
      </c>
      <c r="V5" s="140"/>
      <c r="W5" s="141"/>
      <c r="X5" s="142"/>
      <c r="Y5" s="9" t="s">
        <v>27</v>
      </c>
      <c r="Z5" s="141"/>
      <c r="AA5" s="142"/>
      <c r="AB5" s="101" t="s">
        <v>103</v>
      </c>
      <c r="AC5" s="97" t="s">
        <v>100</v>
      </c>
    </row>
    <row r="6" spans="1:29" ht="12.75" customHeight="1" x14ac:dyDescent="0.2">
      <c r="A6" s="46"/>
      <c r="B6" s="125"/>
      <c r="C6" s="126"/>
      <c r="D6" s="127"/>
      <c r="E6" s="41" t="s">
        <v>28</v>
      </c>
      <c r="F6" s="155"/>
      <c r="G6" s="156"/>
      <c r="H6" s="157"/>
      <c r="I6" s="9" t="s">
        <v>29</v>
      </c>
      <c r="J6" s="140"/>
      <c r="K6" s="141"/>
      <c r="L6" s="142"/>
      <c r="M6" s="9" t="s">
        <v>30</v>
      </c>
      <c r="N6" s="167"/>
      <c r="O6" s="168"/>
      <c r="P6" s="169"/>
      <c r="Q6" s="9" t="s">
        <v>31</v>
      </c>
      <c r="R6" s="140"/>
      <c r="S6" s="141"/>
      <c r="T6" s="142"/>
      <c r="U6" s="9" t="s">
        <v>32</v>
      </c>
      <c r="V6" s="140"/>
      <c r="W6" s="141"/>
      <c r="X6" s="142"/>
      <c r="Y6" s="9" t="s">
        <v>33</v>
      </c>
      <c r="Z6" s="141"/>
      <c r="AA6" s="142"/>
      <c r="AB6" s="101" t="s">
        <v>104</v>
      </c>
      <c r="AC6" s="97" t="s">
        <v>101</v>
      </c>
    </row>
    <row r="7" spans="1:29" ht="12.75" customHeight="1" x14ac:dyDescent="0.2">
      <c r="A7" s="46"/>
      <c r="B7" s="125"/>
      <c r="C7" s="126"/>
      <c r="D7" s="127"/>
      <c r="E7" s="42"/>
      <c r="F7" s="155"/>
      <c r="G7" s="156"/>
      <c r="H7" s="157"/>
      <c r="I7" s="9" t="s">
        <v>34</v>
      </c>
      <c r="J7" s="140"/>
      <c r="K7" s="141"/>
      <c r="L7" s="142"/>
      <c r="M7" s="9" t="s">
        <v>35</v>
      </c>
      <c r="N7" s="167"/>
      <c r="O7" s="168"/>
      <c r="P7" s="169"/>
      <c r="Q7" s="9" t="s">
        <v>36</v>
      </c>
      <c r="R7" s="140"/>
      <c r="S7" s="141"/>
      <c r="T7" s="142"/>
      <c r="U7" s="9" t="s">
        <v>37</v>
      </c>
      <c r="V7" s="140"/>
      <c r="W7" s="141"/>
      <c r="X7" s="142"/>
      <c r="Y7" s="9" t="s">
        <v>38</v>
      </c>
      <c r="Z7" s="141"/>
      <c r="AA7" s="142"/>
      <c r="AB7" s="101" t="s">
        <v>105</v>
      </c>
      <c r="AC7" s="97" t="s">
        <v>41</v>
      </c>
    </row>
    <row r="8" spans="1:29" ht="12.75" customHeight="1" x14ac:dyDescent="0.2">
      <c r="A8" s="46"/>
      <c r="B8" s="125"/>
      <c r="C8" s="126"/>
      <c r="D8" s="127"/>
      <c r="E8" s="42"/>
      <c r="F8" s="155"/>
      <c r="G8" s="156"/>
      <c r="H8" s="157"/>
      <c r="I8" s="9"/>
      <c r="J8" s="140"/>
      <c r="K8" s="141"/>
      <c r="L8" s="142"/>
      <c r="M8" s="9"/>
      <c r="N8" s="167"/>
      <c r="O8" s="168"/>
      <c r="P8" s="169"/>
      <c r="Q8" s="9" t="s">
        <v>39</v>
      </c>
      <c r="R8" s="140"/>
      <c r="S8" s="141"/>
      <c r="T8" s="142"/>
      <c r="U8" s="9" t="s">
        <v>40</v>
      </c>
      <c r="V8" s="140"/>
      <c r="W8" s="141"/>
      <c r="X8" s="142"/>
      <c r="Y8" s="9" t="s">
        <v>41</v>
      </c>
      <c r="Z8" s="141"/>
      <c r="AA8" s="142"/>
      <c r="AB8" s="101" t="s">
        <v>106</v>
      </c>
      <c r="AC8" s="97" t="s">
        <v>43</v>
      </c>
    </row>
    <row r="9" spans="1:29" ht="12.75" customHeight="1" x14ac:dyDescent="0.2">
      <c r="A9" s="46"/>
      <c r="B9" s="125"/>
      <c r="C9" s="126"/>
      <c r="D9" s="127"/>
      <c r="E9" s="95"/>
      <c r="F9" s="158"/>
      <c r="G9" s="159"/>
      <c r="H9" s="160"/>
      <c r="I9" s="96"/>
      <c r="J9" s="140"/>
      <c r="K9" s="141"/>
      <c r="L9" s="142"/>
      <c r="M9" s="96"/>
      <c r="N9" s="170"/>
      <c r="O9" s="171"/>
      <c r="P9" s="172"/>
      <c r="Q9" s="9" t="s">
        <v>42</v>
      </c>
      <c r="R9" s="140"/>
      <c r="S9" s="141"/>
      <c r="T9" s="142"/>
      <c r="U9" s="96"/>
      <c r="V9" s="140"/>
      <c r="W9" s="141"/>
      <c r="X9" s="142"/>
      <c r="Y9" s="96"/>
      <c r="Z9" s="141"/>
      <c r="AA9" s="142"/>
      <c r="AB9" s="101" t="s">
        <v>107</v>
      </c>
      <c r="AC9" s="98" t="s">
        <v>102</v>
      </c>
    </row>
    <row r="10" spans="1:29" ht="13.5" customHeight="1" thickBot="1" x14ac:dyDescent="0.25">
      <c r="A10" s="46"/>
      <c r="B10" s="128"/>
      <c r="C10" s="129"/>
      <c r="D10" s="130"/>
      <c r="E10" s="43"/>
      <c r="F10" s="161"/>
      <c r="G10" s="162"/>
      <c r="H10" s="163"/>
      <c r="I10" s="10"/>
      <c r="J10" s="143"/>
      <c r="K10" s="144"/>
      <c r="L10" s="145"/>
      <c r="M10" s="10"/>
      <c r="N10" s="173"/>
      <c r="O10" s="174"/>
      <c r="P10" s="175"/>
      <c r="Q10" s="10"/>
      <c r="R10" s="143"/>
      <c r="S10" s="144"/>
      <c r="T10" s="145"/>
      <c r="U10" s="10"/>
      <c r="V10" s="143"/>
      <c r="W10" s="144"/>
      <c r="X10" s="145"/>
      <c r="Y10" s="10"/>
      <c r="Z10" s="144"/>
      <c r="AA10" s="145"/>
      <c r="AB10" s="113" t="s">
        <v>108</v>
      </c>
      <c r="AC10" s="99" t="s">
        <v>109</v>
      </c>
    </row>
    <row r="11" spans="1:29" ht="12.75" customHeight="1" x14ac:dyDescent="0.2">
      <c r="A11" s="47"/>
      <c r="B11" s="11" t="s">
        <v>44</v>
      </c>
      <c r="C11" s="12" t="s">
        <v>45</v>
      </c>
      <c r="D11" s="13" t="s">
        <v>46</v>
      </c>
      <c r="E11" s="14" t="s">
        <v>47</v>
      </c>
      <c r="F11" s="11" t="s">
        <v>44</v>
      </c>
      <c r="G11" s="12" t="s">
        <v>45</v>
      </c>
      <c r="H11" s="13" t="s">
        <v>46</v>
      </c>
      <c r="I11" s="14" t="s">
        <v>47</v>
      </c>
      <c r="J11" s="11" t="s">
        <v>44</v>
      </c>
      <c r="K11" s="12" t="s">
        <v>45</v>
      </c>
      <c r="L11" s="13" t="s">
        <v>46</v>
      </c>
      <c r="M11" s="14" t="s">
        <v>47</v>
      </c>
      <c r="N11" s="11" t="s">
        <v>44</v>
      </c>
      <c r="O11" s="12" t="s">
        <v>45</v>
      </c>
      <c r="P11" s="13" t="s">
        <v>46</v>
      </c>
      <c r="Q11" s="14" t="s">
        <v>47</v>
      </c>
      <c r="R11" s="11" t="s">
        <v>44</v>
      </c>
      <c r="S11" s="12" t="s">
        <v>45</v>
      </c>
      <c r="T11" s="13" t="s">
        <v>46</v>
      </c>
      <c r="U11" s="14" t="s">
        <v>47</v>
      </c>
      <c r="V11" s="11" t="s">
        <v>44</v>
      </c>
      <c r="W11" s="12" t="s">
        <v>45</v>
      </c>
      <c r="X11" s="13" t="s">
        <v>46</v>
      </c>
      <c r="Y11" s="14" t="s">
        <v>47</v>
      </c>
      <c r="Z11" s="12" t="s">
        <v>44</v>
      </c>
      <c r="AA11" s="13" t="s">
        <v>45</v>
      </c>
      <c r="AB11" s="93" t="s">
        <v>48</v>
      </c>
      <c r="AC11" s="14" t="s">
        <v>47</v>
      </c>
    </row>
    <row r="12" spans="1:29" ht="15" customHeight="1" x14ac:dyDescent="0.2">
      <c r="A12" s="118" t="s">
        <v>117</v>
      </c>
      <c r="B12" s="15"/>
      <c r="C12" s="48"/>
      <c r="D12" s="16"/>
      <c r="E12" s="49">
        <f>IF(C12&gt;0,VLOOKUP(D12,A38:B41,2,FALSE()),0)*C12</f>
        <v>0</v>
      </c>
      <c r="F12" s="15"/>
      <c r="G12" s="48"/>
      <c r="H12" s="45"/>
      <c r="I12" s="49">
        <f>IF(G12&gt;0,VLOOKUP(H12,A38:B41,2,FALSE()),0)*G12</f>
        <v>0</v>
      </c>
      <c r="J12" s="15"/>
      <c r="K12" s="48"/>
      <c r="L12" s="45"/>
      <c r="M12" s="49">
        <f>IF(K12&gt;0,VLOOKUP(L12,A38:B41,2,FALSE()),0)*K12</f>
        <v>0</v>
      </c>
      <c r="N12" s="15"/>
      <c r="O12" s="48"/>
      <c r="P12" s="45"/>
      <c r="Q12" s="49">
        <f>IF(O12&gt;0,VLOOKUP(P12,A38:B41,2,FALSE()),0)*O12</f>
        <v>0</v>
      </c>
      <c r="R12" s="15"/>
      <c r="S12" s="48"/>
      <c r="T12" s="45"/>
      <c r="U12" s="49">
        <f>IF(S12&gt;0,VLOOKUP(T12,A38:B41,2,FALSE()),0)*S12</f>
        <v>0</v>
      </c>
      <c r="V12" s="15"/>
      <c r="W12" s="48"/>
      <c r="X12" s="45"/>
      <c r="Y12" s="49">
        <f>IF(W12&gt;0,VLOOKUP(X12,A38:B41,2,FALSE()),0)*W12</f>
        <v>0</v>
      </c>
      <c r="Z12" s="131" t="s">
        <v>113</v>
      </c>
      <c r="AA12" s="132"/>
      <c r="AB12" s="132"/>
      <c r="AC12" s="133"/>
    </row>
    <row r="13" spans="1:29" ht="15" customHeight="1" x14ac:dyDescent="0.2">
      <c r="A13" s="118"/>
      <c r="B13" s="15"/>
      <c r="C13" s="48"/>
      <c r="D13" s="16"/>
      <c r="E13" s="49">
        <f>IF(C13&gt;0,VLOOKUP(D13,A38:B41,2,FALSE()),0)*C13</f>
        <v>0</v>
      </c>
      <c r="F13" s="15"/>
      <c r="G13" s="48"/>
      <c r="H13" s="45"/>
      <c r="I13" s="49">
        <f>IF(G13&gt;0,VLOOKUP(H13,A38:B41,2,FALSE()),0)*G13</f>
        <v>0</v>
      </c>
      <c r="J13" s="15"/>
      <c r="K13" s="48"/>
      <c r="L13" s="45"/>
      <c r="M13" s="49">
        <f>IF(K13&gt;0,VLOOKUP(L13,A38:B41,2,FALSE()),0)*K13</f>
        <v>0</v>
      </c>
      <c r="N13" s="15"/>
      <c r="O13" s="48"/>
      <c r="P13" s="45"/>
      <c r="Q13" s="49">
        <f>IF(O13&gt;0,VLOOKUP(P13,A38:B41,2,FALSE()),0)*O13</f>
        <v>0</v>
      </c>
      <c r="R13" s="15"/>
      <c r="S13" s="48"/>
      <c r="T13" s="45"/>
      <c r="U13" s="49">
        <f>IF(S13&gt;0,VLOOKUP(T13,A38:B41,2,FALSE()),0)*S13</f>
        <v>0</v>
      </c>
      <c r="V13" s="15"/>
      <c r="W13" s="48"/>
      <c r="X13" s="45"/>
      <c r="Y13" s="49">
        <f>IF(W13&gt;0,VLOOKUP(X13,A38:B41,2,FALSE()),0)*W13</f>
        <v>0</v>
      </c>
      <c r="Z13" s="48"/>
      <c r="AA13" s="48"/>
      <c r="AB13" s="45"/>
      <c r="AC13" s="49">
        <f>IF(AA13&gt;0,VLOOKUP(AB13,A38:B41,2,FALSE()),0)*AA13</f>
        <v>0</v>
      </c>
    </row>
    <row r="14" spans="1:29" ht="15" customHeight="1" x14ac:dyDescent="0.2">
      <c r="A14" s="118"/>
      <c r="B14" s="15"/>
      <c r="C14" s="48"/>
      <c r="D14" s="16"/>
      <c r="E14" s="49">
        <f>IF(C14&gt;0,VLOOKUP(D14,A38:B41,2,FALSE()),0)*C14</f>
        <v>0</v>
      </c>
      <c r="F14" s="15"/>
      <c r="G14" s="48"/>
      <c r="H14" s="45"/>
      <c r="I14" s="49">
        <f>IF(G14&gt;0,VLOOKUP(H14,A38:B41,2,FALSE()),0)*G14</f>
        <v>0</v>
      </c>
      <c r="J14" s="15"/>
      <c r="K14" s="48"/>
      <c r="L14" s="45"/>
      <c r="M14" s="49">
        <f>IF(K14&gt;0,VLOOKUP(L14,A38:B41,2,FALSE()),0)*K14</f>
        <v>0</v>
      </c>
      <c r="N14" s="15"/>
      <c r="O14" s="48"/>
      <c r="P14" s="45"/>
      <c r="Q14" s="49">
        <f>IF(O14&gt;0,VLOOKUP(P14,A38:B41,2,FALSE()),0)*O14</f>
        <v>0</v>
      </c>
      <c r="R14" s="15"/>
      <c r="S14" s="48"/>
      <c r="T14" s="45"/>
      <c r="U14" s="49">
        <f>IF(S14&gt;0,VLOOKUP(T14,A38:B41,2,FALSE()),0)*S14</f>
        <v>0</v>
      </c>
      <c r="V14" s="15"/>
      <c r="W14" s="48"/>
      <c r="X14" s="45"/>
      <c r="Y14" s="49">
        <f>IF(W14&gt;0,VLOOKUP(X14,A38:B41,2,FALSE()),0)*W14</f>
        <v>0</v>
      </c>
      <c r="Z14" s="48"/>
      <c r="AA14" s="48"/>
      <c r="AB14" s="45"/>
      <c r="AC14" s="49">
        <f>IF(AA14&gt;0,VLOOKUP(AB14,A38:B41,2,FALSE()),0)*AA14</f>
        <v>0</v>
      </c>
    </row>
    <row r="15" spans="1:29" ht="15" customHeight="1" x14ac:dyDescent="0.2">
      <c r="A15" s="118"/>
      <c r="B15" s="15"/>
      <c r="C15" s="48"/>
      <c r="D15" s="16"/>
      <c r="E15" s="49">
        <f>IF(C15&gt;0,VLOOKUP(D15,A38:B41,2,FALSE()),0)*C15</f>
        <v>0</v>
      </c>
      <c r="F15" s="15"/>
      <c r="G15" s="48"/>
      <c r="H15" s="45"/>
      <c r="I15" s="49">
        <f>IF(G15&gt;0,VLOOKUP(H15,A38:B41,2,FALSE()),0)*G15</f>
        <v>0</v>
      </c>
      <c r="J15" s="15"/>
      <c r="K15" s="48"/>
      <c r="L15" s="45"/>
      <c r="M15" s="49">
        <f>IF(K15&gt;0,VLOOKUP(L15,A38:B41,2,FALSE()),0)*K15</f>
        <v>0</v>
      </c>
      <c r="N15" s="15"/>
      <c r="O15" s="48"/>
      <c r="P15" s="45"/>
      <c r="Q15" s="49">
        <f>IF(O15&gt;0,VLOOKUP(P15,A38:B41,2,FALSE()),0)*O15</f>
        <v>0</v>
      </c>
      <c r="R15" s="15"/>
      <c r="S15" s="48"/>
      <c r="T15" s="45"/>
      <c r="U15" s="49">
        <f>IF(S15&gt;0,VLOOKUP(T15,A38:B41,2,FALSE()),0)*S15</f>
        <v>0</v>
      </c>
      <c r="V15" s="15"/>
      <c r="W15" s="48"/>
      <c r="X15" s="45"/>
      <c r="Y15" s="49">
        <f>IF(W15&gt;0,VLOOKUP(X15,A38:B41,2,FALSE()),0)*W15</f>
        <v>0</v>
      </c>
      <c r="Z15" s="48"/>
      <c r="AA15" s="48"/>
      <c r="AB15" s="45"/>
      <c r="AC15" s="49">
        <f t="shared" ref="AC15" si="0">IF(AA15&gt;0,VLOOKUP(AB15,A40:B43,2,FALSE()),0)*AA15</f>
        <v>0</v>
      </c>
    </row>
    <row r="16" spans="1:29" ht="15" customHeight="1" x14ac:dyDescent="0.2">
      <c r="A16" s="118"/>
      <c r="B16" s="15"/>
      <c r="C16" s="48"/>
      <c r="D16" s="16"/>
      <c r="E16" s="49">
        <f>IF(C16&gt;0,VLOOKUP(D16,A38:B41,2,FALSE()),0)*C16</f>
        <v>0</v>
      </c>
      <c r="F16" s="15"/>
      <c r="G16" s="48"/>
      <c r="H16" s="45"/>
      <c r="I16" s="49">
        <f>IF(G16&gt;0,VLOOKUP(H16,A38:B41,2,FALSE()),0)*G16</f>
        <v>0</v>
      </c>
      <c r="J16" s="15"/>
      <c r="K16" s="48"/>
      <c r="L16" s="45"/>
      <c r="M16" s="49">
        <f>IF(K16&gt;0,VLOOKUP(L16,A38:B41,2,FALSE()),0)*K16</f>
        <v>0</v>
      </c>
      <c r="N16" s="15"/>
      <c r="O16" s="48"/>
      <c r="P16" s="45"/>
      <c r="Q16" s="49">
        <f>IF(O16&gt;0,VLOOKUP(P16,A38:B41,2,FALSE()),0)*O16</f>
        <v>0</v>
      </c>
      <c r="R16" s="15"/>
      <c r="S16" s="48"/>
      <c r="T16" s="45"/>
      <c r="U16" s="49">
        <f>IF(S16&gt;0,VLOOKUP(T16,A38:B41,2,FALSE()),0)*S16</f>
        <v>0</v>
      </c>
      <c r="V16" s="15"/>
      <c r="W16" s="48"/>
      <c r="X16" s="45"/>
      <c r="Y16" s="49">
        <f>IF(W16&gt;0,VLOOKUP(X16,A38:B41,2,FALSE()),0)*W16</f>
        <v>0</v>
      </c>
      <c r="Z16" s="48"/>
      <c r="AA16" s="48"/>
      <c r="AB16" s="45"/>
      <c r="AC16" s="49">
        <f t="shared" ref="AC16" si="1">IF(AA16&gt;0,VLOOKUP(AB16,A40:B43,2,FALSE()),0)*AA16</f>
        <v>0</v>
      </c>
    </row>
    <row r="17" spans="1:29" ht="15" customHeight="1" x14ac:dyDescent="0.2">
      <c r="A17" s="118"/>
      <c r="B17" s="15"/>
      <c r="C17" s="48"/>
      <c r="D17" s="16"/>
      <c r="E17" s="49">
        <f>IF(C17&gt;0,VLOOKUP(D17,A38:B41,2,FALSE()),0)*C17</f>
        <v>0</v>
      </c>
      <c r="F17" s="15"/>
      <c r="G17" s="48"/>
      <c r="H17" s="45"/>
      <c r="I17" s="49">
        <f>IF(G17&gt;0,VLOOKUP(H17,A38:B41,2,FALSE()),0)*G17</f>
        <v>0</v>
      </c>
      <c r="J17" s="15"/>
      <c r="K17" s="48"/>
      <c r="L17" s="45"/>
      <c r="M17" s="49">
        <f>IF(K17&gt;0,VLOOKUP(L17,A38:B41,2,FALSE()),0)*K17</f>
        <v>0</v>
      </c>
      <c r="N17" s="15"/>
      <c r="O17" s="48"/>
      <c r="P17" s="45"/>
      <c r="Q17" s="49">
        <f>IF(O17&gt;0,VLOOKUP(P17,A38:B41,2,FALSE()),0)*O17</f>
        <v>0</v>
      </c>
      <c r="R17" s="15"/>
      <c r="S17" s="48"/>
      <c r="T17" s="45"/>
      <c r="U17" s="49">
        <f>IF(S17&gt;0,VLOOKUP(T17,A38:B41,2,FALSE()),0)*S17</f>
        <v>0</v>
      </c>
      <c r="V17" s="15"/>
      <c r="W17" s="48"/>
      <c r="X17" s="45"/>
      <c r="Y17" s="49">
        <f>IF(W17&gt;0,VLOOKUP(X17,A38:B41,2,FALSE()),0)*W17</f>
        <v>0</v>
      </c>
      <c r="Z17" s="48"/>
      <c r="AA17" s="48"/>
      <c r="AB17" s="45"/>
      <c r="AC17" s="49">
        <f t="shared" ref="AC17" si="2">IF(AA17&gt;0,VLOOKUP(AB17,A42:B45,2,FALSE()),0)*AA17</f>
        <v>0</v>
      </c>
    </row>
    <row r="18" spans="1:29" ht="15" customHeight="1" x14ac:dyDescent="0.2">
      <c r="A18" s="118"/>
      <c r="B18" s="15"/>
      <c r="C18" s="48"/>
      <c r="D18" s="16"/>
      <c r="E18" s="49">
        <f>IF(C18&gt;0,VLOOKUP(D18,A38:B41,2,FALSE()),0)*C18</f>
        <v>0</v>
      </c>
      <c r="F18" s="15"/>
      <c r="G18" s="48"/>
      <c r="H18" s="45"/>
      <c r="I18" s="49">
        <f>IF(G18&gt;0,VLOOKUP(H18,A38:B41,2,FALSE()),0)*G18</f>
        <v>0</v>
      </c>
      <c r="J18" s="15"/>
      <c r="K18" s="48"/>
      <c r="L18" s="45"/>
      <c r="M18" s="49">
        <f>IF(K18&gt;0,VLOOKUP(L18,A38:B41,2,FALSE()),0)*K18</f>
        <v>0</v>
      </c>
      <c r="N18" s="15"/>
      <c r="O18" s="48"/>
      <c r="P18" s="45"/>
      <c r="Q18" s="49">
        <f>IF(O18&gt;0,VLOOKUP(P18,A38:B41,2,FALSE()),0)*O18</f>
        <v>0</v>
      </c>
      <c r="R18" s="15"/>
      <c r="S18" s="48"/>
      <c r="T18" s="45"/>
      <c r="U18" s="49">
        <f>IF(S18&gt;0,VLOOKUP(T18,A38:B41,2,FALSE()),0)*S18</f>
        <v>0</v>
      </c>
      <c r="V18" s="15"/>
      <c r="W18" s="48"/>
      <c r="X18" s="45"/>
      <c r="Y18" s="49">
        <f>IF(W18&gt;0,VLOOKUP(X18,A38:B41,2,FALSE()),0)*W18</f>
        <v>0</v>
      </c>
      <c r="Z18" s="48"/>
      <c r="AA18" s="48"/>
      <c r="AB18" s="45"/>
      <c r="AC18" s="49">
        <f t="shared" ref="AC18" si="3">IF(AA18&gt;0,VLOOKUP(AB18,A42:B45,2,FALSE()),0)*AA18</f>
        <v>0</v>
      </c>
    </row>
    <row r="19" spans="1:29" ht="15" customHeight="1" x14ac:dyDescent="0.2">
      <c r="A19" s="118" t="s">
        <v>115</v>
      </c>
      <c r="B19" s="15"/>
      <c r="C19" s="48"/>
      <c r="D19" s="16"/>
      <c r="E19" s="49">
        <f>IF(C19&gt;0,VLOOKUP(D19,A38:B41,2,FALSE()),0)*C19</f>
        <v>0</v>
      </c>
      <c r="F19" s="15"/>
      <c r="G19" s="48"/>
      <c r="H19" s="45"/>
      <c r="I19" s="49">
        <f>IF(G19&gt;0,VLOOKUP(H19,A38:B41,2,FALSE()),0)*G19</f>
        <v>0</v>
      </c>
      <c r="J19" s="15"/>
      <c r="K19" s="48"/>
      <c r="L19" s="45"/>
      <c r="M19" s="49">
        <f>IF(K19&gt;0,VLOOKUP(L19,A38:B41,2,FALSE()),0)*K19</f>
        <v>0</v>
      </c>
      <c r="N19" s="15"/>
      <c r="O19" s="48"/>
      <c r="P19" s="45"/>
      <c r="Q19" s="49">
        <f>IF(O19&gt;0,VLOOKUP(P19,A38:B41,2,FALSE()),0)*O19</f>
        <v>0</v>
      </c>
      <c r="R19" s="15"/>
      <c r="S19" s="48"/>
      <c r="T19" s="45"/>
      <c r="U19" s="49">
        <f>IF(S19&gt;0,VLOOKUP(T19,A38:B41,2,FALSE()),0)*S19</f>
        <v>0</v>
      </c>
      <c r="V19" s="15"/>
      <c r="W19" s="48"/>
      <c r="X19" s="45"/>
      <c r="Y19" s="49">
        <f>IF(W19&gt;0,VLOOKUP(X19,A38:B41,2,FALSE()),0)*W19</f>
        <v>0</v>
      </c>
      <c r="Z19" s="48"/>
      <c r="AA19" s="48"/>
      <c r="AB19" s="45"/>
      <c r="AC19" s="49">
        <f t="shared" ref="AC19" si="4">IF(AA19&gt;0,VLOOKUP(AB19,A44:B47,2,FALSE()),0)*AA19</f>
        <v>0</v>
      </c>
    </row>
    <row r="20" spans="1:29" ht="15" customHeight="1" x14ac:dyDescent="0.2">
      <c r="A20" s="118"/>
      <c r="B20" s="15"/>
      <c r="C20" s="48"/>
      <c r="D20" s="16"/>
      <c r="E20" s="49">
        <f>IF(C20&gt;0,VLOOKUP(D20,A38:B41,2,FALSE()),0)*C20</f>
        <v>0</v>
      </c>
      <c r="F20" s="15"/>
      <c r="G20" s="48"/>
      <c r="H20" s="45"/>
      <c r="I20" s="49">
        <f>IF(G20&gt;0,VLOOKUP(H20,A38:B41,2,FALSE()),0)*G20</f>
        <v>0</v>
      </c>
      <c r="J20" s="15"/>
      <c r="K20" s="48"/>
      <c r="L20" s="45"/>
      <c r="M20" s="49">
        <f>IF(K20&gt;0,VLOOKUP(L20,A38:B41,2,FALSE()),0)*K20</f>
        <v>0</v>
      </c>
      <c r="N20" s="15"/>
      <c r="O20" s="48"/>
      <c r="P20" s="45"/>
      <c r="Q20" s="49">
        <f>IF(O20&gt;0,VLOOKUP(P20,A38:B41,2,FALSE()),0)*O20</f>
        <v>0</v>
      </c>
      <c r="R20" s="15"/>
      <c r="S20" s="48"/>
      <c r="T20" s="45"/>
      <c r="U20" s="49">
        <f>IF(S20&gt;0,VLOOKUP(T20,A38:B41,2,FALSE()),0)*S20</f>
        <v>0</v>
      </c>
      <c r="V20" s="15"/>
      <c r="W20" s="48"/>
      <c r="X20" s="45"/>
      <c r="Y20" s="49">
        <f>IF(W20&gt;0,VLOOKUP(X20,A38:B41,2,FALSE()),0)*W20</f>
        <v>0</v>
      </c>
      <c r="Z20" s="48"/>
      <c r="AA20" s="48"/>
      <c r="AB20" s="45"/>
      <c r="AC20" s="49">
        <f t="shared" ref="AC20" si="5">IF(AA20&gt;0,VLOOKUP(AB20,A44:B47,2,FALSE()),0)*AA20</f>
        <v>0</v>
      </c>
    </row>
    <row r="21" spans="1:29" ht="15" customHeight="1" x14ac:dyDescent="0.2">
      <c r="A21" s="118"/>
      <c r="B21" s="15"/>
      <c r="C21" s="48"/>
      <c r="D21" s="16"/>
      <c r="E21" s="49">
        <f>IF(C21&gt;0,VLOOKUP(D21,A38:B41,2,FALSE()),0)*C21</f>
        <v>0</v>
      </c>
      <c r="F21" s="15"/>
      <c r="G21" s="48"/>
      <c r="H21" s="45"/>
      <c r="I21" s="49">
        <f>IF(G21&gt;0,VLOOKUP(H21,A38:B41,2,FALSE()),0)*G21</f>
        <v>0</v>
      </c>
      <c r="J21" s="15"/>
      <c r="K21" s="48"/>
      <c r="L21" s="45"/>
      <c r="M21" s="49">
        <f>IF(K21&gt;0,VLOOKUP(L21,A38:B41,2,FALSE()),0)*K21</f>
        <v>0</v>
      </c>
      <c r="N21" s="15"/>
      <c r="O21" s="48"/>
      <c r="P21" s="45"/>
      <c r="Q21" s="49">
        <f>IF(O21&gt;0,VLOOKUP(P21,A38:B41,2,FALSE()),0)*O21</f>
        <v>0</v>
      </c>
      <c r="R21" s="15"/>
      <c r="S21" s="48"/>
      <c r="T21" s="45"/>
      <c r="U21" s="49">
        <f>IF(S21&gt;0,VLOOKUP(T21,A38:B41,2,FALSE()),0)*S21</f>
        <v>0</v>
      </c>
      <c r="V21" s="15"/>
      <c r="W21" s="48"/>
      <c r="X21" s="45"/>
      <c r="Y21" s="49">
        <f>IF(W21&gt;0,VLOOKUP(X21,A38:B41,2,FALSE()),0)*W21</f>
        <v>0</v>
      </c>
      <c r="Z21" s="48"/>
      <c r="AA21" s="48"/>
      <c r="AB21" s="45"/>
      <c r="AC21" s="49">
        <f t="shared" ref="AC21" si="6">IF(AA21&gt;0,VLOOKUP(AB21,A46:B49,2,FALSE()),0)*AA21</f>
        <v>0</v>
      </c>
    </row>
    <row r="22" spans="1:29" ht="15" customHeight="1" x14ac:dyDescent="0.2">
      <c r="A22" s="118"/>
      <c r="B22" s="15"/>
      <c r="C22" s="48"/>
      <c r="D22" s="16"/>
      <c r="E22" s="49">
        <f>IF(C22&gt;0,VLOOKUP(D22,A38:B41,2,FALSE()),0)*C22</f>
        <v>0</v>
      </c>
      <c r="F22" s="15"/>
      <c r="G22" s="48"/>
      <c r="H22" s="45"/>
      <c r="I22" s="49">
        <f>IF(G22&gt;0,VLOOKUP(H22,A38:B41,2,FALSE()),0)*G22</f>
        <v>0</v>
      </c>
      <c r="J22" s="15"/>
      <c r="K22" s="48"/>
      <c r="L22" s="45"/>
      <c r="M22" s="49">
        <f>IF(K22&gt;0,VLOOKUP(L22,A38:B41,2,FALSE()),0)*K22</f>
        <v>0</v>
      </c>
      <c r="N22" s="15"/>
      <c r="O22" s="48"/>
      <c r="P22" s="45"/>
      <c r="Q22" s="49">
        <f>IF(O22&gt;0,VLOOKUP(P22,A38:B41,2,FALSE()),0)*O22</f>
        <v>0</v>
      </c>
      <c r="R22" s="15"/>
      <c r="S22" s="48"/>
      <c r="T22" s="45"/>
      <c r="U22" s="49">
        <f>IF(S22&gt;0,VLOOKUP(T22,A38:B41,2,FALSE()),0)*S22</f>
        <v>0</v>
      </c>
      <c r="V22" s="15"/>
      <c r="W22" s="48"/>
      <c r="X22" s="45"/>
      <c r="Y22" s="49">
        <f>IF(W22&gt;0,VLOOKUP(X22,A38:B41,2,FALSE()),0)*W22</f>
        <v>0</v>
      </c>
      <c r="Z22" s="48"/>
      <c r="AA22" s="48"/>
      <c r="AB22" s="114" t="s">
        <v>111</v>
      </c>
      <c r="AC22" s="115">
        <f>SUM(AA13:AA21)</f>
        <v>0</v>
      </c>
    </row>
    <row r="23" spans="1:29" ht="15" customHeight="1" x14ac:dyDescent="0.2">
      <c r="A23" s="50"/>
      <c r="B23" s="15"/>
      <c r="C23" s="48"/>
      <c r="D23" s="16"/>
      <c r="E23" s="49">
        <f>IF(C23&gt;0,VLOOKUP(D23,A38:B41,2,FALSE()),0)*C23</f>
        <v>0</v>
      </c>
      <c r="F23" s="15"/>
      <c r="G23" s="48"/>
      <c r="H23" s="45"/>
      <c r="I23" s="49">
        <f>IF(G23&gt;0,VLOOKUP(H23,A38:B41,2,FALSE()),0)*G23</f>
        <v>0</v>
      </c>
      <c r="J23" s="15"/>
      <c r="K23" s="48"/>
      <c r="L23" s="45"/>
      <c r="M23" s="49">
        <f>IF(K23&gt;0,VLOOKUP(L23,A38:B41,2,FALSE()),0)*K23</f>
        <v>0</v>
      </c>
      <c r="N23" s="15"/>
      <c r="O23" s="48"/>
      <c r="P23" s="45"/>
      <c r="Q23" s="49">
        <f>IF(O23&gt;0,VLOOKUP(P23,A38:B41,2,FALSE()),0)*O23</f>
        <v>0</v>
      </c>
      <c r="R23" s="15"/>
      <c r="S23" s="48"/>
      <c r="T23" s="45"/>
      <c r="U23" s="49">
        <f>IF(S23&gt;0,VLOOKUP(T23,A38:B41,2,FALSE()),0)*S23</f>
        <v>0</v>
      </c>
      <c r="V23" s="15"/>
      <c r="W23" s="48"/>
      <c r="X23" s="45"/>
      <c r="Y23" s="49">
        <f>IF(W23&gt;0,VLOOKUP(X23,A38:B41,2,FALSE()),0)*W23</f>
        <v>0</v>
      </c>
      <c r="Z23" s="131" t="s">
        <v>110</v>
      </c>
      <c r="AA23" s="132"/>
      <c r="AB23" s="132"/>
      <c r="AC23" s="133"/>
    </row>
    <row r="24" spans="1:29" ht="15" customHeight="1" x14ac:dyDescent="0.2">
      <c r="A24" s="118" t="s">
        <v>118</v>
      </c>
      <c r="B24" s="15"/>
      <c r="C24" s="48"/>
      <c r="D24" s="16"/>
      <c r="E24" s="49">
        <f>IF(C24&gt;0,VLOOKUP(D24,A38:B41,2,FALSE()),0)*C24</f>
        <v>0</v>
      </c>
      <c r="F24" s="15"/>
      <c r="G24" s="48"/>
      <c r="H24" s="45"/>
      <c r="I24" s="49">
        <f>IF(G24&gt;0,VLOOKUP(H24,A38:B41,2,FALSE()),0)*G24</f>
        <v>0</v>
      </c>
      <c r="J24" s="15"/>
      <c r="K24" s="48"/>
      <c r="L24" s="45"/>
      <c r="M24" s="49">
        <f>IF(K24&gt;0,VLOOKUP(L24,A38:B41,2,FALSE()),0)*K24</f>
        <v>0</v>
      </c>
      <c r="N24" s="15"/>
      <c r="O24" s="48"/>
      <c r="P24" s="45"/>
      <c r="Q24" s="49">
        <f>IF(O24&gt;0,VLOOKUP(P24,A38:B41,2,FALSE()),0)*O24</f>
        <v>0</v>
      </c>
      <c r="R24" s="15"/>
      <c r="S24" s="48"/>
      <c r="T24" s="45"/>
      <c r="U24" s="49">
        <f>IF(S24&gt;0,VLOOKUP(T24,A38:B41,2,FALSE()),0)*S24</f>
        <v>0</v>
      </c>
      <c r="V24" s="15"/>
      <c r="W24" s="48"/>
      <c r="X24" s="45"/>
      <c r="Y24" s="49">
        <f>IF(W24&gt;0,VLOOKUP(X24,A38:B41,2,FALSE()),0)*W24</f>
        <v>0</v>
      </c>
      <c r="Z24" s="48"/>
      <c r="AA24" s="48"/>
      <c r="AB24" s="45"/>
      <c r="AC24" s="49">
        <f>IF(AA24&gt;0,VLOOKUP(AB24,A38:B41,2,FALSE()),0)*AA24</f>
        <v>0</v>
      </c>
    </row>
    <row r="25" spans="1:29" ht="15" customHeight="1" x14ac:dyDescent="0.2">
      <c r="A25" s="118"/>
      <c r="B25" s="15"/>
      <c r="C25" s="48"/>
      <c r="D25" s="16"/>
      <c r="E25" s="49">
        <f>IF(C25&gt;0,VLOOKUP(D25,A38:B41,2,FALSE()),0)*C25</f>
        <v>0</v>
      </c>
      <c r="F25" s="15"/>
      <c r="G25" s="48"/>
      <c r="H25" s="45"/>
      <c r="I25" s="49">
        <f>IF(G25&gt;0,VLOOKUP(H25,A38:B41,2,FALSE()),0)*G25</f>
        <v>0</v>
      </c>
      <c r="J25" s="15"/>
      <c r="K25" s="48"/>
      <c r="L25" s="45"/>
      <c r="M25" s="49">
        <f>IF(K25&gt;0,VLOOKUP(L25,A38:B41,2,FALSE()),0)*K25</f>
        <v>0</v>
      </c>
      <c r="N25" s="15"/>
      <c r="O25" s="48"/>
      <c r="P25" s="45"/>
      <c r="Q25" s="49">
        <f>IF(O25&gt;0,VLOOKUP(P25,A38:B41,2,FALSE()),0)*O25</f>
        <v>0</v>
      </c>
      <c r="R25" s="15"/>
      <c r="S25" s="48"/>
      <c r="T25" s="45"/>
      <c r="U25" s="49">
        <f>IF(S25&gt;0,VLOOKUP(T25,A38:B41,2,FALSE()),0)*S25</f>
        <v>0</v>
      </c>
      <c r="V25" s="15"/>
      <c r="W25" s="48"/>
      <c r="X25" s="45"/>
      <c r="Y25" s="49">
        <f>IF(W25&gt;0,VLOOKUP(X25,A38:B41,2,FALSE()),0)*W25</f>
        <v>0</v>
      </c>
      <c r="Z25" s="48"/>
      <c r="AA25" s="48"/>
      <c r="AB25" s="45"/>
      <c r="AC25" s="49">
        <f>IF(AA25&gt;0,VLOOKUP(AB25,A38:B41,2,FALSE()),0)*AA25</f>
        <v>0</v>
      </c>
    </row>
    <row r="26" spans="1:29" ht="15" customHeight="1" x14ac:dyDescent="0.2">
      <c r="A26" s="118"/>
      <c r="B26" s="15"/>
      <c r="C26" s="48"/>
      <c r="D26" s="16"/>
      <c r="E26" s="49">
        <f>IF(C26&gt;0,VLOOKUP(D26,A38:B41,2,FALSE()),0)*C26</f>
        <v>0</v>
      </c>
      <c r="F26" s="15"/>
      <c r="G26" s="48"/>
      <c r="H26" s="45"/>
      <c r="I26" s="49">
        <f>IF(G26&gt;0,VLOOKUP(H26,A38:B41,2,FALSE()),0)*G26</f>
        <v>0</v>
      </c>
      <c r="J26" s="15"/>
      <c r="K26" s="48"/>
      <c r="L26" s="45"/>
      <c r="M26" s="49">
        <f>IF(K26&gt;0,VLOOKUP(L26,A38:B41,2,FALSE()),0)*K26</f>
        <v>0</v>
      </c>
      <c r="N26" s="15"/>
      <c r="O26" s="48"/>
      <c r="P26" s="45"/>
      <c r="Q26" s="49">
        <f>IF(O26&gt;0,VLOOKUP(P26,A38:B41,2,FALSE()),0)*O26</f>
        <v>0</v>
      </c>
      <c r="R26" s="15"/>
      <c r="S26" s="48"/>
      <c r="T26" s="45"/>
      <c r="U26" s="49">
        <f>IF(S26&gt;0,VLOOKUP(T26,A38:B41,2,FALSE()),0)*S26</f>
        <v>0</v>
      </c>
      <c r="V26" s="15"/>
      <c r="W26" s="48"/>
      <c r="X26" s="45"/>
      <c r="Y26" s="49">
        <f>IF(W26&gt;0,VLOOKUP(X26,A38:B41,2,FALSE()),0)*W26</f>
        <v>0</v>
      </c>
      <c r="Z26" s="48"/>
      <c r="AA26" s="48"/>
      <c r="AB26" s="45"/>
      <c r="AC26" s="49">
        <f>IF(AA26&gt;0,VLOOKUP(AB26,A38:B41,2,FALSE()),0)*AA26</f>
        <v>0</v>
      </c>
    </row>
    <row r="27" spans="1:29" ht="15" customHeight="1" x14ac:dyDescent="0.2">
      <c r="A27" s="118"/>
      <c r="B27" s="15"/>
      <c r="C27" s="48"/>
      <c r="D27" s="16"/>
      <c r="E27" s="49">
        <f>IF(C27&gt;0,VLOOKUP(D27,A38:B41,2,FALSE()),0)*C27</f>
        <v>0</v>
      </c>
      <c r="F27" s="15"/>
      <c r="G27" s="48"/>
      <c r="H27" s="45"/>
      <c r="I27" s="49">
        <f>IF(G27&gt;0,VLOOKUP(H27,A38:B41,2,FALSE()),0)*G27</f>
        <v>0</v>
      </c>
      <c r="J27" s="15"/>
      <c r="K27" s="48"/>
      <c r="L27" s="45"/>
      <c r="M27" s="49">
        <f>IF(K27&gt;0,VLOOKUP(L27,A38:B41,2,FALSE()),0)*K27</f>
        <v>0</v>
      </c>
      <c r="N27" s="15"/>
      <c r="O27" s="48"/>
      <c r="P27" s="45"/>
      <c r="Q27" s="49">
        <f>IF(O27&gt;0,VLOOKUP(P27,A38:B41,2,FALSE()),0)*O27</f>
        <v>0</v>
      </c>
      <c r="R27" s="15"/>
      <c r="S27" s="48"/>
      <c r="T27" s="45"/>
      <c r="U27" s="49">
        <f>IF(S27&gt;0,VLOOKUP(T27,A38:B41,2,FALSE()),0)*S27</f>
        <v>0</v>
      </c>
      <c r="V27" s="15"/>
      <c r="W27" s="48"/>
      <c r="X27" s="45"/>
      <c r="Y27" s="49">
        <f>IF(W27&gt;0,VLOOKUP(X27,A38:B41,2,FALSE()),0)*W27</f>
        <v>0</v>
      </c>
      <c r="Z27" s="48"/>
      <c r="AA27" s="48"/>
      <c r="AB27" s="45"/>
      <c r="AC27" s="49">
        <f>IF(AA27&gt;0,VLOOKUP(AB27,A38:B41,2,FALSE()),0)*AA27</f>
        <v>0</v>
      </c>
    </row>
    <row r="28" spans="1:29" ht="15" customHeight="1" x14ac:dyDescent="0.2">
      <c r="A28" s="118"/>
      <c r="B28" s="15"/>
      <c r="C28" s="48"/>
      <c r="D28" s="16"/>
      <c r="E28" s="49">
        <f>IF(C28&gt;0,VLOOKUP(D28,A38:B41,2,FALSE()),0)*C28</f>
        <v>0</v>
      </c>
      <c r="F28" s="15"/>
      <c r="G28" s="48"/>
      <c r="H28" s="45"/>
      <c r="I28" s="49">
        <f>IF(G28&gt;0,VLOOKUP(H28,A38:B41,2,FALSE()),0)*G28</f>
        <v>0</v>
      </c>
      <c r="J28" s="15"/>
      <c r="K28" s="48"/>
      <c r="L28" s="45"/>
      <c r="M28" s="49">
        <f>IF(K28&gt;0,VLOOKUP(L28,A38:B41,2,FALSE()),0)*K28</f>
        <v>0</v>
      </c>
      <c r="N28" s="15"/>
      <c r="O28" s="48"/>
      <c r="P28" s="45"/>
      <c r="Q28" s="49">
        <f>IF(O28&gt;0,VLOOKUP(P28,A38:B41,2,FALSE()),0)*O28</f>
        <v>0</v>
      </c>
      <c r="R28" s="15"/>
      <c r="S28" s="48"/>
      <c r="T28" s="45"/>
      <c r="U28" s="49">
        <f>IF(S28&gt;0,VLOOKUP(T28,A38:B41,2,FALSE()),0)*S28</f>
        <v>0</v>
      </c>
      <c r="V28" s="15"/>
      <c r="W28" s="48"/>
      <c r="X28" s="45"/>
      <c r="Y28" s="49">
        <f>IF(W28&gt;0,VLOOKUP(X28,A38:B41,2,FALSE()),0)*W28</f>
        <v>0</v>
      </c>
      <c r="Z28" s="48"/>
      <c r="AA28" s="48"/>
      <c r="AB28" s="45"/>
      <c r="AC28" s="49">
        <f>IF(AA28&gt;0,VLOOKUP(AB28,A38:B41,2,FALSE()),0)*AA28</f>
        <v>0</v>
      </c>
    </row>
    <row r="29" spans="1:29" ht="15" customHeight="1" x14ac:dyDescent="0.2">
      <c r="A29" s="118"/>
      <c r="B29" s="15"/>
      <c r="C29" s="48"/>
      <c r="D29" s="16"/>
      <c r="E29" s="49">
        <f>IF(C29&gt;0,VLOOKUP(D29,A38:B41,2,FALSE()),0)*C29</f>
        <v>0</v>
      </c>
      <c r="F29" s="15"/>
      <c r="G29" s="48"/>
      <c r="H29" s="45"/>
      <c r="I29" s="49">
        <f>IF(G29&gt;0,VLOOKUP(H29,A38:B41,2,FALSE()),0)*G29</f>
        <v>0</v>
      </c>
      <c r="J29" s="15"/>
      <c r="K29" s="48"/>
      <c r="L29" s="45"/>
      <c r="M29" s="49">
        <f>IF(K29&gt;0,VLOOKUP(L29,A38:B41,2,FALSE()),0)*K29</f>
        <v>0</v>
      </c>
      <c r="N29" s="15"/>
      <c r="O29" s="48"/>
      <c r="P29" s="45"/>
      <c r="Q29" s="49">
        <f>IF(O29&gt;0,VLOOKUP(P29,A38:B41,2,FALSE()),0)*O29</f>
        <v>0</v>
      </c>
      <c r="R29" s="15"/>
      <c r="S29" s="48"/>
      <c r="T29" s="45"/>
      <c r="U29" s="49">
        <f>IF(S29&gt;0,VLOOKUP(T29,A38:B41,2,FALSE()),0)*S29</f>
        <v>0</v>
      </c>
      <c r="V29" s="15"/>
      <c r="W29" s="48"/>
      <c r="X29" s="45"/>
      <c r="Y29" s="49">
        <f>IF(W29&gt;0,VLOOKUP(X29,A38:B41,2,FALSE()),0)*W29</f>
        <v>0</v>
      </c>
      <c r="Z29" s="48"/>
      <c r="AA29" s="48"/>
      <c r="AB29" s="45"/>
      <c r="AC29" s="49">
        <f>IF(AA29&gt;0,VLOOKUP(AB29,A38:B41,2,FALSE()),0)*AA29</f>
        <v>0</v>
      </c>
    </row>
    <row r="30" spans="1:29" ht="15" customHeight="1" x14ac:dyDescent="0.2">
      <c r="A30" s="47"/>
      <c r="B30" s="15"/>
      <c r="C30" s="48"/>
      <c r="D30" s="16"/>
      <c r="E30" s="49">
        <f>IF(C30&gt;0,VLOOKUP(D30,A38:B41,2,FALSE()),0)*C30</f>
        <v>0</v>
      </c>
      <c r="F30" s="15"/>
      <c r="G30" s="48"/>
      <c r="H30" s="45"/>
      <c r="I30" s="49">
        <f>IF(G30&gt;0,VLOOKUP(H30,A38:B41,2,FALSE()),0)*G30</f>
        <v>0</v>
      </c>
      <c r="J30" s="15"/>
      <c r="K30" s="48"/>
      <c r="L30" s="45"/>
      <c r="M30" s="49">
        <f>IF(K30&gt;0,VLOOKUP(L30,A38:B41,2,FALSE()),0)*K30</f>
        <v>0</v>
      </c>
      <c r="N30" s="15"/>
      <c r="O30" s="48"/>
      <c r="P30" s="45"/>
      <c r="Q30" s="49">
        <f>IF(O30&gt;0,VLOOKUP(P30,A38:B41,2,FALSE()),0)*O30</f>
        <v>0</v>
      </c>
      <c r="R30" s="15"/>
      <c r="S30" s="48"/>
      <c r="T30" s="45"/>
      <c r="U30" s="49">
        <f>IF(S30&gt;0,VLOOKUP(T30,A38:B41,2,FALSE()),0)*S30</f>
        <v>0</v>
      </c>
      <c r="V30" s="15"/>
      <c r="W30" s="48"/>
      <c r="X30" s="45"/>
      <c r="Y30" s="49">
        <f>IF(W30&gt;0,VLOOKUP(X30,A38:B41,2,FALSE()),0)*W30</f>
        <v>0</v>
      </c>
      <c r="Z30" s="48"/>
      <c r="AA30" s="48"/>
      <c r="AB30" s="45"/>
      <c r="AC30" s="49">
        <f>IF(AA30&gt;0,VLOOKUP(AB30,A38:B41,2,FALSE()),0)*AA30</f>
        <v>0</v>
      </c>
    </row>
    <row r="31" spans="1:29" ht="15" customHeight="1" x14ac:dyDescent="0.2">
      <c r="A31" s="51" t="s">
        <v>116</v>
      </c>
      <c r="B31" s="15"/>
      <c r="C31" s="48"/>
      <c r="D31" s="16"/>
      <c r="E31" s="49">
        <f>IF(C31&gt;0,VLOOKUP(D31,A38:B41,2,FALSE()),0)*C31</f>
        <v>0</v>
      </c>
      <c r="F31" s="15"/>
      <c r="G31" s="48"/>
      <c r="H31" s="45"/>
      <c r="I31" s="49">
        <f>IF(G31&gt;0,VLOOKUP(H31,A56:B59,2,FALSE()),0)*G31</f>
        <v>0</v>
      </c>
      <c r="J31" s="15"/>
      <c r="K31" s="48"/>
      <c r="L31" s="45"/>
      <c r="M31" s="49">
        <f>IF(K31&gt;0,VLOOKUP(L31,A38:B41,2,FALSE()),0)*K31</f>
        <v>0</v>
      </c>
      <c r="N31" s="15"/>
      <c r="O31" s="48"/>
      <c r="P31" s="45"/>
      <c r="Q31" s="49">
        <f>IF(O31&gt;0,VLOOKUP(P31,A38:B41,2,FALSE()),0)*O31</f>
        <v>0</v>
      </c>
      <c r="R31" s="15"/>
      <c r="S31" s="48"/>
      <c r="T31" s="45"/>
      <c r="U31" s="49">
        <f>IF(S31&gt;0,VLOOKUP(T31,A38:B41,2,FALSE()),0)*S31</f>
        <v>0</v>
      </c>
      <c r="V31" s="15"/>
      <c r="W31" s="48"/>
      <c r="X31" s="45"/>
      <c r="Y31" s="49">
        <f>IF(W31&gt;0,VLOOKUP(X31,A38:B41,2,FALSE()),0)*W31</f>
        <v>0</v>
      </c>
      <c r="Z31" s="48"/>
      <c r="AA31" s="48"/>
      <c r="AB31" s="45"/>
      <c r="AC31" s="49">
        <f>IF(AA31&gt;0,VLOOKUP(AB31,A38:B41,2,FALSE()),0)*AA31</f>
        <v>0</v>
      </c>
    </row>
    <row r="32" spans="1:29" ht="15" customHeight="1" thickBot="1" x14ac:dyDescent="0.25">
      <c r="A32" s="47"/>
      <c r="B32" s="104"/>
      <c r="C32" s="105"/>
      <c r="D32" s="106"/>
      <c r="E32" s="107"/>
      <c r="F32" s="104"/>
      <c r="G32" s="105"/>
      <c r="H32" s="108"/>
      <c r="I32" s="107"/>
      <c r="J32" s="15"/>
      <c r="K32" s="105"/>
      <c r="L32" s="45"/>
      <c r="M32" s="107"/>
      <c r="N32" s="104"/>
      <c r="O32" s="105"/>
      <c r="P32" s="108"/>
      <c r="Q32" s="107"/>
      <c r="R32" s="104"/>
      <c r="S32" s="105"/>
      <c r="T32" s="108"/>
      <c r="U32" s="107"/>
      <c r="V32" s="104"/>
      <c r="W32" s="105"/>
      <c r="X32" s="108"/>
      <c r="Y32" s="49"/>
      <c r="Z32" s="48"/>
      <c r="AA32" s="48"/>
      <c r="AB32" s="45"/>
      <c r="AC32" s="116">
        <f>IF(AA32&gt;0,VLOOKUP(AB32,A38:B41,2,FALSE()),0)*AA32</f>
        <v>0</v>
      </c>
    </row>
    <row r="33" spans="1:29" ht="15" customHeight="1" x14ac:dyDescent="0.2">
      <c r="A33" s="47"/>
      <c r="B33" s="104"/>
      <c r="C33" s="105"/>
      <c r="D33" s="106"/>
      <c r="E33" s="107"/>
      <c r="F33" s="104"/>
      <c r="G33" s="105"/>
      <c r="H33" s="108"/>
      <c r="I33" s="107"/>
      <c r="J33" s="15"/>
      <c r="K33" s="105"/>
      <c r="L33" s="45"/>
      <c r="M33" s="107"/>
      <c r="N33" s="104"/>
      <c r="O33" s="105"/>
      <c r="P33" s="108"/>
      <c r="Q33" s="107"/>
      <c r="R33" s="104"/>
      <c r="S33" s="105"/>
      <c r="T33" s="108"/>
      <c r="U33" s="107"/>
      <c r="V33" s="104"/>
      <c r="W33" s="105"/>
      <c r="X33" s="108"/>
      <c r="Y33" s="49"/>
      <c r="Z33" s="48"/>
      <c r="AA33" s="48"/>
      <c r="AB33" s="114" t="s">
        <v>112</v>
      </c>
      <c r="AC33" s="115">
        <f>SUM(AA24:AA32)</f>
        <v>0</v>
      </c>
    </row>
    <row r="34" spans="1:29" s="23" customFormat="1" ht="30.75" customHeight="1" thickBot="1" x14ac:dyDescent="0.3">
      <c r="A34" s="17" t="s">
        <v>49</v>
      </c>
      <c r="B34" s="18"/>
      <c r="C34" s="19">
        <f>SUM(C12:C31)</f>
        <v>0</v>
      </c>
      <c r="D34" s="20"/>
      <c r="E34" s="21">
        <f>SUM(E12:E31)</f>
        <v>0</v>
      </c>
      <c r="F34" s="22"/>
      <c r="G34" s="19">
        <f>SUM(G12:G31)</f>
        <v>0</v>
      </c>
      <c r="H34" s="20"/>
      <c r="I34" s="21">
        <f>SUM(I12:I31)</f>
        <v>0</v>
      </c>
      <c r="J34" s="22"/>
      <c r="K34" s="19">
        <f>SUM(K12:K31)</f>
        <v>0</v>
      </c>
      <c r="L34" s="20"/>
      <c r="M34" s="21">
        <f>SUM(M12:M31)</f>
        <v>0</v>
      </c>
      <c r="N34" s="22"/>
      <c r="O34" s="19">
        <f>SUM(O12:O31)</f>
        <v>0</v>
      </c>
      <c r="P34" s="20"/>
      <c r="Q34" s="21">
        <f>SUM(Q12:Q31)</f>
        <v>0</v>
      </c>
      <c r="R34" s="22"/>
      <c r="S34" s="19">
        <f>SUM(S12:S31)</f>
        <v>0</v>
      </c>
      <c r="T34" s="20"/>
      <c r="U34" s="21">
        <f>SUM(U12:U31)</f>
        <v>0</v>
      </c>
      <c r="V34" s="22"/>
      <c r="W34" s="19">
        <f>SUM(W12:W31)</f>
        <v>0</v>
      </c>
      <c r="X34" s="20"/>
      <c r="Y34" s="109">
        <f>SUM(Y12:Y31)</f>
        <v>0</v>
      </c>
      <c r="Z34" s="103"/>
      <c r="AA34" s="19">
        <f>SUM(AA12:AA31)</f>
        <v>0</v>
      </c>
      <c r="AB34" s="20"/>
      <c r="AC34" s="19">
        <f>AC13+AC14+AC15+AC16+AC17+AC18+AC19+AC20+AC21+AC24+AC25+AC26+AC27+AC28+AC29+AC30+AC31+AC32</f>
        <v>0</v>
      </c>
    </row>
    <row r="35" spans="1:29" s="23" customFormat="1" ht="29.25" customHeight="1" thickTop="1" thickBot="1" x14ac:dyDescent="0.3">
      <c r="A35" s="24" t="s">
        <v>50</v>
      </c>
      <c r="B35" s="25"/>
      <c r="C35" s="26">
        <f>E3-C34</f>
        <v>0</v>
      </c>
      <c r="D35" s="27"/>
      <c r="E35" s="28"/>
      <c r="F35" s="29"/>
      <c r="G35" s="26">
        <f>I3-G34</f>
        <v>0</v>
      </c>
      <c r="H35" s="27"/>
      <c r="I35" s="28"/>
      <c r="J35" s="29"/>
      <c r="K35" s="26">
        <f>M3-K34</f>
        <v>0</v>
      </c>
      <c r="L35" s="27"/>
      <c r="M35" s="28"/>
      <c r="N35" s="29"/>
      <c r="O35" s="26">
        <f>Q3-O34</f>
        <v>0</v>
      </c>
      <c r="P35" s="27"/>
      <c r="Q35" s="28"/>
      <c r="R35" s="29"/>
      <c r="S35" s="26">
        <f>U3-S34</f>
        <v>0</v>
      </c>
      <c r="T35" s="27"/>
      <c r="U35" s="28"/>
      <c r="V35" s="29"/>
      <c r="W35" s="26">
        <f>Y3-W34</f>
        <v>0</v>
      </c>
      <c r="X35" s="27"/>
      <c r="Y35" s="28"/>
      <c r="Z35" s="94"/>
      <c r="AA35" s="110">
        <f>AC3-AA34</f>
        <v>0</v>
      </c>
      <c r="AB35" s="94"/>
      <c r="AC35" s="28"/>
    </row>
    <row r="36" spans="1:29" s="7" customFormat="1" ht="6.75" customHeight="1" thickBot="1" x14ac:dyDescent="0.25">
      <c r="A36" s="30"/>
      <c r="B36" s="30"/>
      <c r="C36" s="30"/>
      <c r="D36" s="30"/>
      <c r="E36" s="87"/>
      <c r="F36" s="47"/>
      <c r="G36" s="30"/>
      <c r="H36" s="47"/>
      <c r="I36" s="47"/>
      <c r="J36" s="87"/>
      <c r="K36" s="30"/>
      <c r="L36" s="87"/>
      <c r="M36" s="87"/>
      <c r="N36" s="87"/>
      <c r="O36" s="30"/>
      <c r="P36" s="87"/>
      <c r="Q36" s="87"/>
      <c r="R36" s="87"/>
      <c r="S36" s="30"/>
      <c r="T36" s="87"/>
      <c r="U36" s="87"/>
      <c r="V36" s="87"/>
      <c r="W36" s="30"/>
      <c r="X36" s="87"/>
      <c r="Y36" s="87"/>
      <c r="Z36" s="87"/>
      <c r="AA36" s="102"/>
      <c r="AB36" s="92"/>
      <c r="AC36" s="87"/>
    </row>
    <row r="37" spans="1:29" s="7" customFormat="1" x14ac:dyDescent="0.2">
      <c r="A37" s="31" t="s">
        <v>51</v>
      </c>
      <c r="B37" s="32" t="s">
        <v>52</v>
      </c>
      <c r="C37" s="87"/>
      <c r="D37" s="30"/>
      <c r="E37" s="134" t="s">
        <v>53</v>
      </c>
      <c r="F37" s="146">
        <f>IFERROR(SUM(E34+I34+M34+Q34+U34+Y34+AC34)/(SUM(C34+G34+K34+O34+S34+W34+AA34)),0)</f>
        <v>0</v>
      </c>
      <c r="G37" s="146"/>
      <c r="H37" s="146"/>
      <c r="I37" s="147"/>
      <c r="J37" s="87"/>
      <c r="K37" s="1"/>
      <c r="L37" s="1"/>
      <c r="M37" s="1"/>
      <c r="N37" s="1"/>
      <c r="O37" s="1"/>
      <c r="P37" s="1"/>
      <c r="Q37" s="1"/>
      <c r="R37" s="1"/>
      <c r="S37" s="1"/>
      <c r="T37" s="1"/>
      <c r="U37" s="1"/>
      <c r="V37" s="1"/>
      <c r="W37" s="1"/>
      <c r="X37" s="1"/>
      <c r="Y37" s="1"/>
      <c r="Z37" s="1"/>
      <c r="AA37" s="1"/>
      <c r="AB37" s="1"/>
      <c r="AC37" s="1"/>
    </row>
    <row r="38" spans="1:29" s="7" customFormat="1" x14ac:dyDescent="0.2">
      <c r="A38" s="33" t="s">
        <v>54</v>
      </c>
      <c r="B38" s="34">
        <v>4</v>
      </c>
      <c r="C38" s="87"/>
      <c r="D38" s="30"/>
      <c r="E38" s="135"/>
      <c r="F38" s="148"/>
      <c r="G38" s="148"/>
      <c r="H38" s="148"/>
      <c r="I38" s="149"/>
      <c r="J38" s="87"/>
      <c r="K38" s="1"/>
      <c r="L38" s="1"/>
      <c r="M38" s="1"/>
      <c r="N38" s="1"/>
      <c r="O38" s="1"/>
      <c r="P38" s="1"/>
      <c r="Q38" s="1"/>
      <c r="R38" s="1"/>
      <c r="S38" s="1"/>
      <c r="T38" s="1"/>
      <c r="U38" s="1"/>
      <c r="V38" s="1"/>
      <c r="W38" s="1"/>
      <c r="X38" s="1"/>
      <c r="Y38" s="1"/>
      <c r="Z38" s="1"/>
      <c r="AA38" s="1"/>
      <c r="AB38" s="1"/>
      <c r="AC38" s="1"/>
    </row>
    <row r="39" spans="1:29" s="7" customFormat="1" x14ac:dyDescent="0.2">
      <c r="A39" s="33" t="s">
        <v>55</v>
      </c>
      <c r="B39" s="34">
        <v>3</v>
      </c>
      <c r="C39" s="87"/>
      <c r="D39" s="52"/>
      <c r="E39" s="135"/>
      <c r="F39" s="148"/>
      <c r="G39" s="148"/>
      <c r="H39" s="148"/>
      <c r="I39" s="149"/>
      <c r="J39" s="52"/>
      <c r="K39" s="1"/>
      <c r="L39" s="1"/>
      <c r="M39" s="1"/>
      <c r="N39" s="1"/>
      <c r="O39" s="1"/>
      <c r="P39" s="1"/>
      <c r="Q39" s="1"/>
      <c r="R39" s="1"/>
      <c r="S39" s="1"/>
      <c r="T39" s="1"/>
      <c r="U39" s="1"/>
      <c r="V39" s="1"/>
      <c r="W39" s="1"/>
      <c r="X39" s="1"/>
      <c r="Y39" s="1"/>
      <c r="Z39" s="1"/>
      <c r="AA39" s="1"/>
      <c r="AB39" s="1"/>
      <c r="AC39" s="1"/>
    </row>
    <row r="40" spans="1:29" s="7" customFormat="1" x14ac:dyDescent="0.2">
      <c r="A40" s="35" t="s">
        <v>56</v>
      </c>
      <c r="B40" s="34">
        <v>2</v>
      </c>
      <c r="C40" s="87"/>
      <c r="D40" s="52"/>
      <c r="E40" s="135"/>
      <c r="F40" s="148"/>
      <c r="G40" s="148"/>
      <c r="H40" s="148"/>
      <c r="I40" s="149"/>
      <c r="J40" s="52"/>
      <c r="K40" s="1"/>
      <c r="L40" s="1"/>
      <c r="M40" s="1"/>
      <c r="N40" s="1"/>
      <c r="O40" s="1"/>
      <c r="P40" s="1"/>
      <c r="Q40" s="1"/>
      <c r="R40" s="1"/>
      <c r="S40" s="1"/>
      <c r="T40" s="1"/>
      <c r="U40" s="1"/>
      <c r="V40" s="1"/>
      <c r="W40" s="1"/>
      <c r="X40" s="1"/>
      <c r="Y40" s="1"/>
      <c r="Z40" s="1"/>
      <c r="AA40" s="1"/>
      <c r="AB40" s="1"/>
      <c r="AC40" s="1"/>
    </row>
    <row r="41" spans="1:29" s="7" customFormat="1" ht="12" thickBot="1" x14ac:dyDescent="0.25">
      <c r="A41" s="36" t="s">
        <v>57</v>
      </c>
      <c r="B41" s="37">
        <v>1</v>
      </c>
      <c r="C41" s="87"/>
      <c r="D41" s="52"/>
      <c r="E41" s="136"/>
      <c r="F41" s="150"/>
      <c r="G41" s="150"/>
      <c r="H41" s="150"/>
      <c r="I41" s="151"/>
      <c r="J41" s="53"/>
      <c r="K41" s="1"/>
      <c r="L41" s="1"/>
      <c r="M41" s="1"/>
      <c r="N41" s="1"/>
      <c r="O41" s="1"/>
      <c r="P41" s="1"/>
      <c r="Q41" s="1"/>
      <c r="R41" s="1"/>
      <c r="S41" s="1"/>
      <c r="T41" s="1"/>
      <c r="U41" s="1"/>
      <c r="V41" s="1"/>
      <c r="W41" s="1"/>
      <c r="X41" s="1"/>
      <c r="Y41" s="1"/>
      <c r="Z41" s="1"/>
      <c r="AA41" s="1"/>
      <c r="AB41" s="1"/>
      <c r="AC41" s="1"/>
    </row>
    <row r="42" spans="1:29" s="7" customFormat="1" ht="6.75" customHeight="1" x14ac:dyDescent="0.2">
      <c r="A42" s="30"/>
      <c r="B42" s="54"/>
      <c r="C42" s="54"/>
      <c r="D42" s="52"/>
      <c r="E42" s="52"/>
      <c r="F42" s="52"/>
      <c r="G42" s="54"/>
      <c r="H42" s="52"/>
      <c r="I42" s="52"/>
      <c r="J42" s="53"/>
      <c r="K42" s="1"/>
      <c r="L42" s="1"/>
      <c r="M42" s="1"/>
      <c r="N42" s="1"/>
      <c r="O42" s="1"/>
      <c r="P42" s="1"/>
      <c r="Q42" s="1"/>
      <c r="R42" s="1"/>
      <c r="S42" s="1"/>
      <c r="T42" s="1"/>
      <c r="U42" s="1"/>
      <c r="V42" s="1"/>
      <c r="W42" s="1"/>
      <c r="X42" s="1"/>
      <c r="Y42" s="1"/>
      <c r="Z42" s="1"/>
      <c r="AA42" s="1"/>
      <c r="AB42" s="1"/>
      <c r="AC42" s="1"/>
    </row>
    <row r="43" spans="1:29" s="7" customFormat="1" x14ac:dyDescent="0.2">
      <c r="A43" s="38"/>
      <c r="B43" s="38"/>
      <c r="C43" s="38"/>
      <c r="D43" s="38"/>
      <c r="E43" s="38"/>
      <c r="F43" s="38"/>
      <c r="G43" s="38"/>
      <c r="H43" s="38"/>
      <c r="I43" s="38"/>
      <c r="J43" s="52"/>
      <c r="K43" s="1"/>
      <c r="L43" s="1"/>
      <c r="M43" s="1"/>
      <c r="N43" s="1"/>
      <c r="O43" s="1"/>
      <c r="P43" s="1"/>
      <c r="Q43" s="1"/>
      <c r="R43" s="1"/>
      <c r="S43" s="1"/>
      <c r="T43" s="1"/>
      <c r="U43" s="1"/>
      <c r="V43" s="1"/>
      <c r="W43" s="1"/>
      <c r="X43" s="1"/>
      <c r="Y43" s="1"/>
      <c r="Z43" s="1"/>
      <c r="AA43" s="1"/>
      <c r="AB43" s="1"/>
      <c r="AC43" s="1"/>
    </row>
    <row r="44" spans="1:29" s="7" customFormat="1" x14ac:dyDescent="0.2">
      <c r="A44" s="38"/>
      <c r="B44" s="38"/>
      <c r="C44" s="38"/>
      <c r="D44" s="38"/>
      <c r="E44" s="38"/>
      <c r="F44" s="38"/>
      <c r="G44" s="38"/>
      <c r="H44" s="38"/>
      <c r="I44" s="38"/>
      <c r="J44" s="87"/>
      <c r="K44" s="1"/>
      <c r="L44" s="1"/>
      <c r="M44" s="1"/>
      <c r="N44" s="1"/>
      <c r="O44" s="1"/>
      <c r="P44" s="1"/>
      <c r="Q44" s="1"/>
      <c r="R44" s="1"/>
      <c r="S44" s="1"/>
      <c r="T44" s="1"/>
      <c r="U44" s="1"/>
      <c r="V44" s="1"/>
      <c r="W44" s="1"/>
      <c r="X44" s="1"/>
      <c r="Y44" s="1"/>
      <c r="Z44" s="1"/>
      <c r="AA44" s="1"/>
      <c r="AB44" s="1"/>
      <c r="AC44" s="1"/>
    </row>
    <row r="45" spans="1:29" s="7" customFormat="1" x14ac:dyDescent="0.2">
      <c r="A45" s="38"/>
      <c r="B45" s="38"/>
      <c r="C45" s="38"/>
      <c r="D45" s="38"/>
      <c r="E45" s="38"/>
      <c r="F45" s="38"/>
      <c r="G45" s="38"/>
      <c r="H45" s="38"/>
      <c r="I45" s="38"/>
      <c r="J45" s="87"/>
      <c r="K45" s="1"/>
      <c r="L45" s="1"/>
      <c r="M45" s="1"/>
      <c r="N45" s="1"/>
      <c r="O45" s="1"/>
      <c r="P45" s="1"/>
      <c r="Q45" s="1"/>
      <c r="R45" s="1"/>
      <c r="S45" s="1"/>
      <c r="T45" s="1"/>
      <c r="U45" s="1"/>
      <c r="V45" s="1"/>
      <c r="W45" s="1"/>
      <c r="X45" s="1"/>
      <c r="Y45" s="1"/>
      <c r="Z45" s="1"/>
      <c r="AA45" s="1"/>
      <c r="AB45" s="1"/>
      <c r="AC45" s="1"/>
    </row>
    <row r="46" spans="1:29" s="7" customFormat="1" x14ac:dyDescent="0.2">
      <c r="A46" s="30"/>
      <c r="B46" s="30"/>
      <c r="C46" s="30"/>
      <c r="D46" s="30"/>
      <c r="E46" s="87"/>
      <c r="F46" s="47"/>
      <c r="G46" s="30"/>
      <c r="H46" s="47"/>
      <c r="I46" s="47"/>
      <c r="J46" s="87"/>
      <c r="K46" s="1"/>
      <c r="L46" s="1"/>
      <c r="M46" s="1"/>
      <c r="N46" s="1"/>
      <c r="O46" s="1"/>
      <c r="P46" s="1"/>
      <c r="Q46" s="1"/>
      <c r="R46" s="1"/>
      <c r="S46" s="1"/>
      <c r="T46" s="1"/>
      <c r="U46" s="1"/>
      <c r="V46" s="1"/>
      <c r="W46" s="1"/>
      <c r="X46" s="1"/>
      <c r="Y46" s="1"/>
      <c r="Z46" s="1"/>
      <c r="AA46" s="1"/>
      <c r="AB46" s="1"/>
      <c r="AC46" s="1"/>
    </row>
    <row r="47" spans="1:29" s="7" customFormat="1" x14ac:dyDescent="0.2">
      <c r="A47" s="30"/>
      <c r="B47" s="30"/>
      <c r="C47" s="30"/>
      <c r="D47" s="30"/>
      <c r="E47" s="87"/>
      <c r="F47" s="47"/>
      <c r="G47" s="30"/>
      <c r="H47" s="47"/>
      <c r="I47" s="47"/>
      <c r="J47" s="87"/>
      <c r="K47" s="1"/>
      <c r="L47" s="1"/>
      <c r="M47" s="1"/>
      <c r="N47" s="1"/>
      <c r="O47" s="1"/>
      <c r="P47" s="1"/>
      <c r="Q47" s="1"/>
      <c r="R47" s="1"/>
      <c r="S47" s="1"/>
      <c r="T47" s="1"/>
      <c r="U47" s="1"/>
      <c r="V47" s="1"/>
      <c r="W47" s="1"/>
      <c r="X47" s="1"/>
      <c r="Y47" s="1"/>
      <c r="Z47" s="1"/>
      <c r="AA47" s="1"/>
      <c r="AB47" s="1"/>
      <c r="AC47" s="1"/>
    </row>
    <row r="48" spans="1:29" s="7" customFormat="1" x14ac:dyDescent="0.2">
      <c r="A48" s="30"/>
      <c r="B48" s="30"/>
      <c r="C48" s="30"/>
      <c r="D48" s="30"/>
      <c r="E48" s="87"/>
      <c r="F48" s="47"/>
      <c r="G48" s="30"/>
      <c r="H48" s="47"/>
      <c r="I48" s="47"/>
      <c r="J48" s="87"/>
      <c r="K48" s="1"/>
      <c r="L48" s="1"/>
      <c r="M48" s="1"/>
      <c r="N48" s="1"/>
      <c r="O48" s="1"/>
      <c r="P48" s="1"/>
      <c r="Q48" s="1"/>
      <c r="R48" s="1"/>
      <c r="S48" s="1"/>
      <c r="T48" s="1"/>
      <c r="U48" s="1"/>
      <c r="V48" s="1"/>
      <c r="W48" s="1"/>
      <c r="X48" s="1"/>
      <c r="Y48" s="1"/>
      <c r="Z48" s="1"/>
      <c r="AA48" s="1"/>
      <c r="AB48" s="1"/>
      <c r="AC48" s="1"/>
    </row>
    <row r="49" spans="1:29" s="7" customFormat="1" x14ac:dyDescent="0.2">
      <c r="A49" s="39"/>
      <c r="B49" s="39"/>
      <c r="C49" s="39"/>
      <c r="D49" s="39"/>
      <c r="E49" s="39"/>
      <c r="F49" s="47"/>
      <c r="G49" s="39"/>
      <c r="H49" s="47"/>
      <c r="I49" s="47"/>
      <c r="J49" s="39"/>
      <c r="K49" s="1"/>
      <c r="L49" s="1"/>
      <c r="M49" s="1"/>
      <c r="N49" s="1"/>
      <c r="O49" s="1"/>
      <c r="P49" s="1"/>
      <c r="Q49" s="1"/>
      <c r="R49" s="1"/>
      <c r="S49" s="1"/>
      <c r="T49" s="1"/>
      <c r="U49" s="1"/>
      <c r="V49" s="1"/>
      <c r="W49" s="1"/>
      <c r="X49" s="1"/>
      <c r="Y49" s="1"/>
      <c r="Z49" s="1"/>
      <c r="AA49" s="1"/>
      <c r="AB49" s="1"/>
      <c r="AC49" s="1"/>
    </row>
    <row r="50" spans="1:29" x14ac:dyDescent="0.2">
      <c r="A50" s="46"/>
      <c r="B50" s="46"/>
      <c r="C50" s="46"/>
      <c r="D50" s="46"/>
      <c r="E50" s="46"/>
      <c r="F50" s="46"/>
      <c r="G50" s="46"/>
      <c r="H50" s="46"/>
      <c r="I50" s="46"/>
      <c r="J50" s="55"/>
    </row>
    <row r="51" spans="1:29" s="7" customFormat="1" x14ac:dyDescent="0.2">
      <c r="A51" s="46"/>
      <c r="B51" s="46"/>
      <c r="C51" s="46"/>
      <c r="D51" s="46"/>
      <c r="E51" s="46"/>
      <c r="F51" s="46"/>
      <c r="G51" s="46"/>
      <c r="H51" s="46"/>
      <c r="I51" s="47"/>
      <c r="J51" s="46"/>
      <c r="K51" s="1"/>
      <c r="L51" s="1"/>
      <c r="M51" s="1"/>
      <c r="N51" s="1"/>
      <c r="O51" s="1"/>
      <c r="P51" s="1"/>
      <c r="Q51" s="1"/>
      <c r="R51" s="1"/>
      <c r="S51" s="1"/>
      <c r="T51" s="1"/>
      <c r="U51" s="1"/>
      <c r="V51" s="1"/>
      <c r="W51" s="1"/>
      <c r="X51" s="1"/>
      <c r="Y51" s="1"/>
      <c r="Z51" s="1"/>
      <c r="AA51" s="1"/>
      <c r="AB51" s="1"/>
      <c r="AC51" s="1"/>
    </row>
    <row r="52" spans="1:29" x14ac:dyDescent="0.2">
      <c r="A52" s="46"/>
      <c r="B52" s="46"/>
      <c r="C52" s="46"/>
      <c r="D52" s="46"/>
      <c r="E52" s="46"/>
      <c r="F52" s="46"/>
      <c r="G52" s="46"/>
      <c r="H52" s="46"/>
      <c r="I52" s="46"/>
      <c r="J52" s="46"/>
    </row>
    <row r="53" spans="1:29" x14ac:dyDescent="0.2">
      <c r="A53" s="46"/>
      <c r="B53" s="46"/>
      <c r="C53" s="46"/>
      <c r="D53" s="46"/>
      <c r="E53" s="46"/>
      <c r="F53" s="46"/>
      <c r="G53" s="46"/>
      <c r="H53" s="46"/>
      <c r="I53" s="46"/>
      <c r="J53" s="46"/>
    </row>
    <row r="54" spans="1:29" x14ac:dyDescent="0.2">
      <c r="A54" s="46"/>
      <c r="B54" s="46"/>
      <c r="C54" s="46"/>
      <c r="D54" s="46"/>
      <c r="E54" s="46"/>
      <c r="F54" s="46"/>
      <c r="G54" s="46"/>
      <c r="H54" s="46"/>
      <c r="I54" s="46"/>
      <c r="J54" s="46"/>
    </row>
    <row r="55" spans="1:29" x14ac:dyDescent="0.2">
      <c r="A55" s="46"/>
      <c r="B55" s="46"/>
      <c r="C55" s="46"/>
      <c r="D55" s="46"/>
      <c r="E55" s="46"/>
      <c r="F55" s="46"/>
      <c r="G55" s="46"/>
      <c r="H55" s="46"/>
      <c r="I55" s="46"/>
      <c r="J55" s="46"/>
    </row>
  </sheetData>
  <protectedRanges>
    <protectedRange algorithmName="SHA-512" hashValue="MjLNKSkaKXYBLrsS+TrlBFPcDroZ3cy/rY8R2ahK+qsrpWs1onlwde+CmkKrPOwZkim7xz21lmCoE3PE56khTA==" saltValue="gA6+hj7g7E5CU8nTcv7J+Q==" spinCount="100000" sqref="E3 I3 M3 Q3 U3 Y3" name="Groups" securityDescriptor="O:WDG:WDD:(A;;CC;;;S-1-5-21-895168922-780492754-617630493-33736)(A;;CC;;;S-1-5-21-895168922-780492754-617630493-22560)(A;;CC;;;S-1-5-21-895168922-780492754-617630493-6614)(A;;CC;;;S-1-5-21-895168922-780492754-617630493-18555)(A;;CC;;;S-1-5-21-895168922-780492754-617630493-15237)(A;;CC;;;S-1-5-21-895168922-780492754-617630493-30549)"/>
    <protectedRange algorithmName="SHA-512" hashValue="o0tMVIypr6NHolfpXwGrSm82qMC2t9oh2eLWjKs2H+1KdQeo0imaOAD/XYASEJrnswaAh3+ycrp0QzJVQ1Llgw==" saltValue="xxGoWzODGRCHBZh9ZvXAZw==" spinCount="100000" sqref="B2:Y2" name="Data" securityDescriptor="O:WDG:WDD:(A;;CC;;;S-1-5-21-895168922-780492754-617630493-33736)(A;;CC;;;S-1-5-21-895168922-780492754-617630493-22560)(A;;CC;;;S-1-5-21-895168922-780492754-617630493-18555)(A;;CC;;;S-1-5-21-895168922-780492754-617630493-15237)(A;;CC;;;S-1-5-21-895168922-780492754-617630493-30549)"/>
    <protectedRange algorithmName="SHA-512" hashValue="p8aVCTtt2JFbKBzvLBakjkvVMGtDhWztUdb4W+vgKZkXrFfZuDES+TXKy2cMc0QAzIjuAw9J20ux5nY3pdV3ZQ==" saltValue="XHP/DmzEqtfD03q1Fby+kw==" spinCount="100000" sqref="B12:D33 F12:H33 J12:L33 N12:P33 R12:T33 V12:X33 Z12:AB33" name="Courses" securityDescriptor="O:WDG:WDD:(A;;CC;;;S-1-5-21-895168922-780492754-617630493-28933)(A;;CC;;;S-1-5-21-895168922-780492754-617630493-15237)(A;;CC;;;S-1-5-21-895168922-780492754-617630493-18555)(A;;CC;;;S-1-5-21-895168922-780492754-617630493-22560)(A;;CC;;;S-1-5-21-895168922-780492754-617630493-30549)(A;;CC;;;S-1-5-21-895168922-780492754-617630493-33736)(A;;CC;;;S-1-5-21-895168922-780492754-617630493-6614)"/>
  </protectedRanges>
  <mergeCells count="22">
    <mergeCell ref="E37:E41"/>
    <mergeCell ref="V4:X10"/>
    <mergeCell ref="F3:H3"/>
    <mergeCell ref="J3:L3"/>
    <mergeCell ref="N3:P3"/>
    <mergeCell ref="R3:T3"/>
    <mergeCell ref="F37:I41"/>
    <mergeCell ref="J4:L10"/>
    <mergeCell ref="F4:H10"/>
    <mergeCell ref="N4:P10"/>
    <mergeCell ref="R4:T10"/>
    <mergeCell ref="V3:X3"/>
    <mergeCell ref="A1:AC1"/>
    <mergeCell ref="A12:A18"/>
    <mergeCell ref="A19:A22"/>
    <mergeCell ref="A24:A29"/>
    <mergeCell ref="B3:D3"/>
    <mergeCell ref="B4:D10"/>
    <mergeCell ref="Z12:AC12"/>
    <mergeCell ref="Z23:AC23"/>
    <mergeCell ref="Z3:AA3"/>
    <mergeCell ref="Z4:AA10"/>
  </mergeCells>
  <phoneticPr fontId="1" type="noConversion"/>
  <conditionalFormatting sqref="F37">
    <cfRule type="cellIs" dxfId="23" priority="33" operator="greaterThan">
      <formula>1.99</formula>
    </cfRule>
    <cfRule type="cellIs" dxfId="22" priority="34" operator="greaterThan">
      <formula>2</formula>
    </cfRule>
  </conditionalFormatting>
  <conditionalFormatting sqref="I3">
    <cfRule type="cellIs" dxfId="21" priority="21" operator="equal">
      <formula>36</formula>
    </cfRule>
    <cfRule type="cellIs" dxfId="20" priority="22" operator="equal">
      <formula>12</formula>
    </cfRule>
    <cfRule type="cellIs" dxfId="19" priority="23" operator="equal">
      <formula>0</formula>
    </cfRule>
  </conditionalFormatting>
  <conditionalFormatting sqref="M3">
    <cfRule type="cellIs" dxfId="18" priority="18" operator="equal">
      <formula>36</formula>
    </cfRule>
    <cfRule type="cellIs" dxfId="17" priority="19" operator="equal">
      <formula>12</formula>
    </cfRule>
    <cfRule type="cellIs" dxfId="16" priority="20" operator="equal">
      <formula>0</formula>
    </cfRule>
  </conditionalFormatting>
  <conditionalFormatting sqref="Q3">
    <cfRule type="cellIs" dxfId="15" priority="15" operator="equal">
      <formula>36</formula>
    </cfRule>
    <cfRule type="cellIs" dxfId="14" priority="16" operator="equal">
      <formula>12</formula>
    </cfRule>
    <cfRule type="cellIs" dxfId="13" priority="17" operator="equal">
      <formula>0</formula>
    </cfRule>
  </conditionalFormatting>
  <conditionalFormatting sqref="U3">
    <cfRule type="cellIs" dxfId="12" priority="12" operator="equal">
      <formula>36</formula>
    </cfRule>
    <cfRule type="cellIs" dxfId="11" priority="13" operator="equal">
      <formula>12</formula>
    </cfRule>
    <cfRule type="cellIs" dxfId="10" priority="14" operator="equal">
      <formula>0</formula>
    </cfRule>
  </conditionalFormatting>
  <conditionalFormatting sqref="Y3">
    <cfRule type="cellIs" dxfId="9" priority="9" operator="equal">
      <formula>36</formula>
    </cfRule>
    <cfRule type="cellIs" dxfId="8" priority="10" operator="equal">
      <formula>12</formula>
    </cfRule>
    <cfRule type="cellIs" dxfId="7" priority="11" operator="equal">
      <formula>0</formula>
    </cfRule>
  </conditionalFormatting>
  <conditionalFormatting sqref="F37:I41">
    <cfRule type="cellIs" dxfId="6" priority="8" operator="lessThan">
      <formula>2</formula>
    </cfRule>
  </conditionalFormatting>
  <conditionalFormatting sqref="E3">
    <cfRule type="cellIs" dxfId="5" priority="4" operator="equal">
      <formula>36</formula>
    </cfRule>
    <cfRule type="cellIs" dxfId="4" priority="5" operator="equal">
      <formula>12</formula>
    </cfRule>
    <cfRule type="cellIs" dxfId="3" priority="6" operator="equal">
      <formula>0</formula>
    </cfRule>
  </conditionalFormatting>
  <conditionalFormatting sqref="AC3">
    <cfRule type="cellIs" dxfId="2" priority="1" operator="equal">
      <formula>36</formula>
    </cfRule>
    <cfRule type="cellIs" dxfId="1" priority="2" operator="equal">
      <formula>12</formula>
    </cfRule>
    <cfRule type="cellIs" dxfId="0" priority="3" operator="equal">
      <formula>0</formula>
    </cfRule>
  </conditionalFormatting>
  <pageMargins left="0.25" right="0.25" top="0.75" bottom="0.75" header="0.3" footer="0.3"/>
  <pageSetup scale="55" fitToHeight="0" orientation="landscape" r:id="rId1"/>
  <headerFooter alignWithMargins="0">
    <oddHeader xml:space="preserve">&amp;C&amp;"Arial,Bold"&amp;16Bachelor of Science - Liberal and Applied Studies
Degree Plan
72 hours (major/minor)                      </oddHeader>
  </headerFooter>
  <ignoredErrors>
    <ignoredError sqref="I13 AC15:AC17 AC14 AC18:AC19 AC2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3"/>
  <sheetViews>
    <sheetView workbookViewId="0">
      <selection activeCell="J26" sqref="J26"/>
    </sheetView>
  </sheetViews>
  <sheetFormatPr defaultRowHeight="12.75" x14ac:dyDescent="0.2"/>
  <cols>
    <col min="1" max="1" width="17.28515625" style="57" customWidth="1"/>
    <col min="2" max="2" width="5.28515625" style="57" customWidth="1"/>
    <col min="3" max="3" width="11.42578125" style="56" customWidth="1"/>
    <col min="4" max="4" width="6.85546875" style="56" customWidth="1"/>
    <col min="5" max="5" width="6.140625" style="56" customWidth="1"/>
    <col min="6" max="6" width="6.85546875" style="56" customWidth="1"/>
    <col min="7" max="7" width="7" style="57" customWidth="1"/>
    <col min="8" max="9" width="6.85546875" style="57" customWidth="1"/>
    <col min="10" max="16384" width="9.140625" style="57"/>
  </cols>
  <sheetData>
    <row r="1" spans="1:13" ht="18" x14ac:dyDescent="0.25">
      <c r="A1" s="182" t="s">
        <v>58</v>
      </c>
      <c r="B1" s="182"/>
      <c r="C1" s="182"/>
      <c r="D1" s="182"/>
      <c r="E1" s="182"/>
      <c r="F1" s="182"/>
      <c r="G1" s="182"/>
      <c r="H1" s="182"/>
      <c r="I1" s="84"/>
      <c r="J1" s="84"/>
    </row>
    <row r="4" spans="1:13" x14ac:dyDescent="0.2">
      <c r="A4" s="60" t="s">
        <v>0</v>
      </c>
      <c r="B4" s="187"/>
      <c r="C4" s="187"/>
      <c r="D4" s="187"/>
      <c r="E4" s="187"/>
      <c r="F4" s="178" t="s">
        <v>2</v>
      </c>
      <c r="G4" s="178"/>
      <c r="H4" s="85"/>
    </row>
    <row r="5" spans="1:13" x14ac:dyDescent="0.2">
      <c r="A5" s="60" t="s">
        <v>1</v>
      </c>
      <c r="B5" s="188"/>
      <c r="C5" s="188"/>
      <c r="D5" s="188"/>
      <c r="E5" s="188"/>
      <c r="F5" s="178" t="s">
        <v>59</v>
      </c>
      <c r="G5" s="178"/>
      <c r="H5" s="85"/>
    </row>
    <row r="7" spans="1:13" s="59" customFormat="1" x14ac:dyDescent="0.2">
      <c r="A7" s="57"/>
      <c r="B7" s="57"/>
      <c r="C7" s="56"/>
      <c r="D7" s="56"/>
      <c r="E7" s="56"/>
      <c r="F7" s="56"/>
      <c r="G7" s="57"/>
      <c r="H7" s="57"/>
      <c r="I7" s="57"/>
      <c r="J7" s="57"/>
      <c r="K7" s="57"/>
    </row>
    <row r="8" spans="1:13" ht="13.5" thickBot="1" x14ac:dyDescent="0.25">
      <c r="A8" s="180" t="s">
        <v>60</v>
      </c>
      <c r="B8" s="180"/>
      <c r="C8" s="180"/>
      <c r="D8" s="180"/>
      <c r="E8" s="180"/>
      <c r="F8" s="180"/>
      <c r="G8" s="180"/>
      <c r="H8" s="180"/>
    </row>
    <row r="9" spans="1:13" ht="38.25" x14ac:dyDescent="0.2">
      <c r="A9" s="181" t="s">
        <v>61</v>
      </c>
      <c r="B9" s="181"/>
      <c r="C9" s="82" t="s">
        <v>62</v>
      </c>
      <c r="D9" s="82" t="s">
        <v>63</v>
      </c>
      <c r="E9" s="82" t="s">
        <v>48</v>
      </c>
      <c r="F9" s="82" t="s">
        <v>64</v>
      </c>
      <c r="G9" s="82" t="s">
        <v>65</v>
      </c>
      <c r="H9" s="58" t="s">
        <v>66</v>
      </c>
      <c r="I9" s="59"/>
      <c r="M9" s="59"/>
    </row>
    <row r="10" spans="1:13" x14ac:dyDescent="0.2">
      <c r="A10" s="179" t="s">
        <v>67</v>
      </c>
      <c r="B10" s="179"/>
      <c r="C10" s="179"/>
      <c r="D10" s="179"/>
      <c r="E10" s="179"/>
      <c r="F10" s="179"/>
      <c r="G10" s="179"/>
      <c r="H10" s="179"/>
    </row>
    <row r="11" spans="1:13" x14ac:dyDescent="0.2">
      <c r="A11" s="67" t="s">
        <v>68</v>
      </c>
      <c r="B11" s="67"/>
      <c r="C11" s="70"/>
      <c r="D11" s="76"/>
      <c r="E11" s="77"/>
      <c r="F11" s="65">
        <f>IF(E11="A", 4, (IF(E11="B", 3, (IF(E11="C", 2, (IF(E11="D", 1, 0)))))))</f>
        <v>0</v>
      </c>
      <c r="G11" s="65">
        <v>3</v>
      </c>
      <c r="H11" s="61">
        <f>F11*G11</f>
        <v>0</v>
      </c>
    </row>
    <row r="12" spans="1:13" x14ac:dyDescent="0.2">
      <c r="A12" s="67" t="s">
        <v>69</v>
      </c>
      <c r="B12" s="67"/>
      <c r="C12" s="76"/>
      <c r="D12" s="76"/>
      <c r="E12" s="77"/>
      <c r="F12" s="65">
        <f>IF(E12="A", 4, (IF(E12="B", 3, (IF(E12="C", 2, (IF(E12="D", 1, 0)))))))</f>
        <v>0</v>
      </c>
      <c r="G12" s="65">
        <v>3</v>
      </c>
      <c r="H12" s="61">
        <f>F12*G12</f>
        <v>0</v>
      </c>
    </row>
    <row r="13" spans="1:13" x14ac:dyDescent="0.2">
      <c r="A13" s="67" t="s">
        <v>70</v>
      </c>
      <c r="B13" s="67"/>
      <c r="C13" s="76"/>
      <c r="D13" s="76"/>
      <c r="E13" s="77"/>
      <c r="F13" s="65">
        <f>IF(E13="A", 4, (IF(E13="B", 3, (IF(E13="C", 2, (IF(E13="D", 1, 0)))))))</f>
        <v>0</v>
      </c>
      <c r="G13" s="65">
        <v>3</v>
      </c>
      <c r="H13" s="61">
        <f>F13*G13</f>
        <v>0</v>
      </c>
    </row>
    <row r="14" spans="1:13" x14ac:dyDescent="0.2">
      <c r="A14" s="179" t="s">
        <v>71</v>
      </c>
      <c r="B14" s="179"/>
      <c r="C14" s="179"/>
      <c r="D14" s="179"/>
      <c r="E14" s="179"/>
      <c r="F14" s="179"/>
      <c r="G14" s="179"/>
      <c r="H14" s="179"/>
    </row>
    <row r="15" spans="1:13" x14ac:dyDescent="0.2">
      <c r="A15" s="67" t="s">
        <v>72</v>
      </c>
      <c r="B15" s="67"/>
      <c r="C15" s="70"/>
      <c r="D15" s="78"/>
      <c r="E15" s="65"/>
      <c r="F15" s="65">
        <f>IF(E15="A", 4, (IF(E15="B", 3, (IF(E15="C", 2, (IF(E15="D", 1, 0)))))))</f>
        <v>0</v>
      </c>
      <c r="G15" s="65">
        <v>3</v>
      </c>
      <c r="H15" s="61">
        <f>F15*G15</f>
        <v>0</v>
      </c>
    </row>
    <row r="16" spans="1:13" x14ac:dyDescent="0.2">
      <c r="A16" s="67" t="s">
        <v>73</v>
      </c>
      <c r="B16" s="67"/>
      <c r="C16" s="76"/>
      <c r="D16" s="76"/>
      <c r="E16" s="77"/>
      <c r="F16" s="65">
        <f>IF(E16="A", 4, (IF(E16="B", 3, (IF(E16="C", 2, (IF(E16="D", 1, 0)))))))</f>
        <v>0</v>
      </c>
      <c r="G16" s="65">
        <v>3</v>
      </c>
      <c r="H16" s="61">
        <f>F16*G16</f>
        <v>0</v>
      </c>
    </row>
    <row r="17" spans="1:13" x14ac:dyDescent="0.2">
      <c r="A17" s="67" t="s">
        <v>74</v>
      </c>
      <c r="B17" s="67"/>
      <c r="C17" s="76"/>
      <c r="D17" s="76"/>
      <c r="E17" s="77"/>
      <c r="F17" s="65">
        <f>IF(E17="A", 4, (IF(E17="B", 3, (IF(E17="C", 2, (IF(E17="D", 1, 0)))))))</f>
        <v>0</v>
      </c>
      <c r="G17" s="65">
        <v>3</v>
      </c>
      <c r="H17" s="61">
        <f>F17*G17</f>
        <v>0</v>
      </c>
    </row>
    <row r="18" spans="1:13" x14ac:dyDescent="0.2">
      <c r="A18" s="67" t="s">
        <v>75</v>
      </c>
      <c r="B18" s="67"/>
      <c r="C18" s="76"/>
      <c r="D18" s="76"/>
      <c r="E18" s="77"/>
      <c r="F18" s="65">
        <f>IF(E18="A", 4, (IF(E18="B", 3, (IF(E18="C", 2, (IF(E18="D", 1, 0)))))))</f>
        <v>0</v>
      </c>
      <c r="G18" s="65">
        <v>3</v>
      </c>
      <c r="H18" s="61">
        <f>F18*G18</f>
        <v>0</v>
      </c>
    </row>
    <row r="19" spans="1:13" x14ac:dyDescent="0.2">
      <c r="A19" s="179" t="s">
        <v>76</v>
      </c>
      <c r="B19" s="179"/>
      <c r="C19" s="179"/>
      <c r="D19" s="179"/>
      <c r="E19" s="179"/>
      <c r="F19" s="179"/>
      <c r="G19" s="179"/>
      <c r="H19" s="179"/>
    </row>
    <row r="20" spans="1:13" x14ac:dyDescent="0.2">
      <c r="A20" s="73" t="s">
        <v>77</v>
      </c>
      <c r="B20" s="73"/>
      <c r="C20" s="83"/>
      <c r="D20" s="78"/>
      <c r="E20" s="65"/>
      <c r="F20" s="65">
        <f>IF(E20="A", 4, (IF(E20="B", 3, (IF(E20="C", 2, (IF(E20="D", 1, 0)))))))</f>
        <v>0</v>
      </c>
      <c r="G20" s="65">
        <v>4</v>
      </c>
      <c r="H20" s="61">
        <f>F20*G20</f>
        <v>0</v>
      </c>
    </row>
    <row r="21" spans="1:13" x14ac:dyDescent="0.2">
      <c r="A21" s="73" t="s">
        <v>78</v>
      </c>
      <c r="B21" s="73"/>
      <c r="C21" s="78"/>
      <c r="D21" s="78"/>
      <c r="E21" s="65"/>
      <c r="F21" s="65">
        <f>IF(E21="A", 4, (IF(E21="B", 3, (IF(E21="C", 2, (IF(E21="D", 1, 0)))))))</f>
        <v>0</v>
      </c>
      <c r="G21" s="65">
        <v>4</v>
      </c>
      <c r="H21" s="61">
        <f>F21*G21</f>
        <v>0</v>
      </c>
    </row>
    <row r="22" spans="1:13" s="60" customFormat="1" x14ac:dyDescent="0.2">
      <c r="A22" s="67" t="s">
        <v>30</v>
      </c>
      <c r="B22" s="67"/>
      <c r="C22" s="76"/>
      <c r="D22" s="76"/>
      <c r="E22" s="77"/>
      <c r="F22" s="65">
        <f>IF(E22="A", 4, (IF(E22="B", 3, (IF(E22="C", 2, (IF(E22="D", 1, 0)))))))</f>
        <v>0</v>
      </c>
      <c r="G22" s="65">
        <v>3</v>
      </c>
      <c r="H22" s="61">
        <f>F22*G22</f>
        <v>0</v>
      </c>
      <c r="I22" s="57"/>
      <c r="J22" s="57"/>
      <c r="K22" s="57"/>
      <c r="L22" s="57"/>
      <c r="M22" s="57"/>
    </row>
    <row r="23" spans="1:13" x14ac:dyDescent="0.2">
      <c r="A23" s="74" t="s">
        <v>79</v>
      </c>
      <c r="B23" s="74"/>
      <c r="C23" s="70"/>
      <c r="D23" s="70"/>
      <c r="E23" s="71"/>
      <c r="F23" s="72">
        <f>IF(E23="A", 4, (IF(E23="B", 3, (IF(E23="C", 2, (IF(E23="D", 1, 0)))))))</f>
        <v>0</v>
      </c>
      <c r="G23" s="72">
        <v>3</v>
      </c>
      <c r="H23" s="75">
        <f>F23*G23</f>
        <v>0</v>
      </c>
    </row>
    <row r="24" spans="1:13" x14ac:dyDescent="0.2">
      <c r="A24" s="179" t="s">
        <v>80</v>
      </c>
      <c r="B24" s="179"/>
      <c r="C24" s="179"/>
      <c r="D24" s="179"/>
      <c r="E24" s="179"/>
      <c r="F24" s="179"/>
      <c r="G24" s="179"/>
      <c r="H24" s="179"/>
      <c r="I24" s="60"/>
      <c r="J24" s="60"/>
      <c r="K24" s="60"/>
      <c r="L24" s="60"/>
      <c r="M24" s="60"/>
    </row>
    <row r="25" spans="1:13" x14ac:dyDescent="0.2">
      <c r="A25" s="73" t="s">
        <v>81</v>
      </c>
      <c r="B25" s="73"/>
      <c r="C25" s="83"/>
      <c r="D25" s="78"/>
      <c r="E25" s="65"/>
      <c r="F25" s="65">
        <f>IF(E25="A", 4, (IF(E25="B", 3, (IF(E25="C", 2, (IF(E25="D", 1, 0)))))))</f>
        <v>0</v>
      </c>
      <c r="G25" s="65">
        <v>3</v>
      </c>
      <c r="H25" s="61">
        <f>F25*G25</f>
        <v>0</v>
      </c>
    </row>
    <row r="26" spans="1:13" x14ac:dyDescent="0.2">
      <c r="A26" s="73" t="s">
        <v>82</v>
      </c>
      <c r="B26" s="73"/>
      <c r="C26" s="78"/>
      <c r="D26" s="78"/>
      <c r="E26" s="65"/>
      <c r="F26" s="65">
        <f>IF(E26="A", 4, (IF(E26="B", 3, (IF(E26="C", 2, (IF(E26="D", 1, 0)))))))</f>
        <v>0</v>
      </c>
      <c r="G26" s="65">
        <v>3</v>
      </c>
      <c r="H26" s="61">
        <f>F26*G26</f>
        <v>0</v>
      </c>
    </row>
    <row r="27" spans="1:13" x14ac:dyDescent="0.2">
      <c r="A27" s="74" t="s">
        <v>83</v>
      </c>
      <c r="B27" s="74"/>
      <c r="C27" s="70"/>
      <c r="D27" s="70"/>
      <c r="E27" s="71"/>
      <c r="F27" s="72">
        <f>IF(E27="A", 4, (IF(E27="B", 3, (IF(E27="C", 2, (IF(E27="D", 1, 0)))))))</f>
        <v>0</v>
      </c>
      <c r="G27" s="65">
        <v>3</v>
      </c>
      <c r="H27" s="61">
        <f>F27*G27</f>
        <v>0</v>
      </c>
    </row>
    <row r="28" spans="1:13" x14ac:dyDescent="0.2">
      <c r="G28" s="56">
        <f>SUM(G11:G27)</f>
        <v>44</v>
      </c>
      <c r="H28" s="56">
        <f>SUM(H11:H27)</f>
        <v>0</v>
      </c>
    </row>
    <row r="29" spans="1:13" x14ac:dyDescent="0.2">
      <c r="A29" s="62" t="s">
        <v>84</v>
      </c>
    </row>
    <row r="30" spans="1:13" ht="13.5" thickBot="1" x14ac:dyDescent="0.25">
      <c r="A30" s="63"/>
    </row>
    <row r="31" spans="1:13" ht="13.5" customHeight="1" thickBot="1" x14ac:dyDescent="0.25">
      <c r="A31" s="63"/>
      <c r="C31" s="183" t="s">
        <v>85</v>
      </c>
      <c r="D31" s="184"/>
      <c r="E31" s="86">
        <f>H28/G28</f>
        <v>0</v>
      </c>
    </row>
    <row r="32" spans="1:13" x14ac:dyDescent="0.2">
      <c r="A32" s="63"/>
    </row>
    <row r="34" spans="1:9" ht="13.5" thickBot="1" x14ac:dyDescent="0.25">
      <c r="A34" s="180" t="s">
        <v>86</v>
      </c>
      <c r="B34" s="180"/>
      <c r="C34" s="180"/>
      <c r="D34" s="180"/>
      <c r="E34" s="180"/>
      <c r="F34" s="180"/>
      <c r="G34" s="180"/>
      <c r="H34" s="180"/>
    </row>
    <row r="35" spans="1:9" x14ac:dyDescent="0.2">
      <c r="A35" s="185" t="s">
        <v>87</v>
      </c>
      <c r="B35" s="186"/>
      <c r="C35" s="66" t="s">
        <v>88</v>
      </c>
      <c r="D35" s="64" t="s">
        <v>89</v>
      </c>
      <c r="E35" s="80"/>
      <c r="F35" s="80"/>
      <c r="G35" s="65"/>
      <c r="H35" s="58" t="s">
        <v>90</v>
      </c>
      <c r="I35" s="56"/>
    </row>
    <row r="36" spans="1:9" x14ac:dyDescent="0.2">
      <c r="A36" s="67" t="s">
        <v>91</v>
      </c>
      <c r="B36" s="68">
        <v>40</v>
      </c>
      <c r="C36" s="65"/>
      <c r="D36" s="69"/>
      <c r="E36" s="81"/>
      <c r="F36" s="81"/>
      <c r="G36" s="65"/>
      <c r="H36" s="61">
        <f>B36-(SUM(C36:G36))</f>
        <v>40</v>
      </c>
      <c r="I36" s="56"/>
    </row>
    <row r="37" spans="1:9" x14ac:dyDescent="0.2">
      <c r="A37" s="67" t="s">
        <v>92</v>
      </c>
      <c r="B37" s="68">
        <v>55</v>
      </c>
      <c r="C37" s="65"/>
      <c r="D37" s="69"/>
      <c r="E37" s="81"/>
      <c r="F37" s="81"/>
      <c r="G37" s="65"/>
      <c r="H37" s="61">
        <f>B37-(SUM(C37:G37))</f>
        <v>55</v>
      </c>
      <c r="I37" s="56"/>
    </row>
    <row r="38" spans="1:9" x14ac:dyDescent="0.2">
      <c r="A38" s="67" t="s">
        <v>93</v>
      </c>
      <c r="B38" s="68">
        <v>30</v>
      </c>
      <c r="C38" s="65"/>
      <c r="D38" s="69"/>
      <c r="E38" s="81"/>
      <c r="F38" s="81"/>
      <c r="G38" s="65"/>
      <c r="H38" s="61">
        <f>B38-(SUM(C38:G38))</f>
        <v>30</v>
      </c>
      <c r="I38" s="56"/>
    </row>
    <row r="39" spans="1:9" x14ac:dyDescent="0.2">
      <c r="A39" s="67" t="s">
        <v>94</v>
      </c>
      <c r="B39" s="68">
        <v>60</v>
      </c>
      <c r="C39" s="65"/>
      <c r="D39" s="69"/>
      <c r="E39" s="81"/>
      <c r="F39" s="81"/>
      <c r="G39" s="65"/>
      <c r="H39" s="61">
        <f>B39-(SUM(C39:G39))</f>
        <v>60</v>
      </c>
      <c r="I39" s="56"/>
    </row>
    <row r="40" spans="1:9" x14ac:dyDescent="0.2">
      <c r="A40" s="67" t="s">
        <v>95</v>
      </c>
      <c r="B40" s="68">
        <v>124</v>
      </c>
      <c r="C40" s="65"/>
      <c r="D40" s="69"/>
      <c r="E40" s="81"/>
      <c r="F40" s="81"/>
      <c r="G40" s="65"/>
      <c r="H40" s="61">
        <f>B40-(SUM(C40:G40))</f>
        <v>124</v>
      </c>
    </row>
    <row r="41" spans="1:9" x14ac:dyDescent="0.2">
      <c r="G41" s="176" t="s">
        <v>96</v>
      </c>
      <c r="H41" s="176"/>
    </row>
    <row r="43" spans="1:9" x14ac:dyDescent="0.2">
      <c r="A43" s="177" t="s">
        <v>97</v>
      </c>
      <c r="B43" s="177"/>
      <c r="C43" s="177"/>
      <c r="D43" s="177"/>
      <c r="E43" s="177"/>
      <c r="F43" s="177"/>
      <c r="G43" s="177"/>
      <c r="H43" s="177"/>
    </row>
  </sheetData>
  <mergeCells count="16">
    <mergeCell ref="A1:H1"/>
    <mergeCell ref="C31:D31"/>
    <mergeCell ref="A35:B35"/>
    <mergeCell ref="B4:E4"/>
    <mergeCell ref="B5:E5"/>
    <mergeCell ref="A34:H34"/>
    <mergeCell ref="G41:H41"/>
    <mergeCell ref="A43:H43"/>
    <mergeCell ref="F5:G5"/>
    <mergeCell ref="F4:G4"/>
    <mergeCell ref="A24:H24"/>
    <mergeCell ref="A19:H19"/>
    <mergeCell ref="A14:H14"/>
    <mergeCell ref="A10:H10"/>
    <mergeCell ref="A8:H8"/>
    <mergeCell ref="A9:B9"/>
  </mergeCells>
  <dataValidations count="11">
    <dataValidation allowBlank="1" showInputMessage="1" showErrorMessage="1" promptTitle="Speech Communication" prompt="COMM 1233 or 2213" sqref="A13:C13" xr:uid="{00000000-0002-0000-0100-000000000000}"/>
    <dataValidation allowBlank="1" showInputMessage="1" showErrorMessage="1" promptTitle="American History" prompt="HIST 1513 or 1523" sqref="A16:C16" xr:uid="{00000000-0002-0000-0100-000001000000}"/>
    <dataValidation allowBlank="1" showInputMessage="1" showErrorMessage="1" promptTitle="Social Science" prompt="ECON 2113, GEOG 2723, HIST 3513, SOC 1113" sqref="A17:C17" xr:uid="{00000000-0002-0000-0100-000002000000}"/>
    <dataValidation allowBlank="1" showInputMessage="1" showErrorMessage="1" promptTitle="Mental &amp; Physical Health" prompt="KIN 1113 or PSY 1113" sqref="A18:C18" xr:uid="{00000000-0002-0000-0100-000003000000}"/>
    <dataValidation allowBlank="1" showInputMessage="1" showErrorMessage="1" promptTitle="Biological Sciences" prompt="BIOL 1114 or 1404" sqref="A20:C20" xr:uid="{00000000-0002-0000-0100-000004000000}"/>
    <dataValidation allowBlank="1" showInputMessage="1" showErrorMessage="1" promptTitle="Physical Sciences" prompt="CHEM 1004, 1114, 1315; PHYS 1114, 2015; PSCI 1114, 1214, 1414)" sqref="A21:C21" xr:uid="{00000000-0002-0000-0100-000005000000}"/>
    <dataValidation allowBlank="1" showInputMessage="1" showErrorMessage="1" promptTitle="Mathematics" prompt="MATH 1303, 1513, 1543, 1613, 2013, 2113, 2143, 2215, 2283" sqref="A22:C22" xr:uid="{00000000-0002-0000-0100-000006000000}"/>
    <dataValidation allowBlank="1" showInputMessage="1" showErrorMessage="1" promptTitle="Computer Proficiency Requirement" prompt="BIM 1553, CIS 1003" sqref="A23:C23" xr:uid="{00000000-0002-0000-0100-000007000000}"/>
    <dataValidation allowBlank="1" showInputMessage="1" showErrorMessage="1" promptTitle="Humanities, Philosophy, &amp; Lit" prompt="ENG 2313, 3893; HUM 2113, 2223, 2313; or PHIL 2113, 2223" sqref="A25:C25" xr:uid="{00000000-0002-0000-0100-000008000000}"/>
    <dataValidation allowBlank="1" showInputMessage="1" showErrorMessage="1" promptTitle="Fine Arts" prompt="ART 1003, 1103, 3013, 3023, 3083; MUS 1113, 1123, 3133; THTR 1143, 1183, 2183, 3183" sqref="A26:C26" xr:uid="{00000000-0002-0000-0100-000009000000}"/>
    <dataValidation allowBlank="1" showInputMessage="1" showErrorMessage="1" promptTitle="Foreign Language" prompt="CHTW 1513; FREN 1113; GERM 1113; SPAN 1113, 1223; ASL 1113; NS 1213" sqref="A27:C27" xr:uid="{00000000-0002-0000-0100-00000A000000}"/>
  </dataValidation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8AFE0178258F448032170C14B96FB4" ma:contentTypeVersion="13" ma:contentTypeDescription="Create a new document." ma:contentTypeScope="" ma:versionID="f818a5024f8c0d900b939e8360099ac2">
  <xsd:schema xmlns:xsd="http://www.w3.org/2001/XMLSchema" xmlns:xs="http://www.w3.org/2001/XMLSchema" xmlns:p="http://schemas.microsoft.com/office/2006/metadata/properties" xmlns:ns3="82e416aa-54b6-4e3c-88c5-294ff45eb9e0" xmlns:ns4="2f88d083-4eea-4ac7-adfe-c7bd1c79b0ba" targetNamespace="http://schemas.microsoft.com/office/2006/metadata/properties" ma:root="true" ma:fieldsID="1c884a17b858c43e598c401b0dd61670" ns3:_="" ns4:_="">
    <xsd:import namespace="82e416aa-54b6-4e3c-88c5-294ff45eb9e0"/>
    <xsd:import namespace="2f88d083-4eea-4ac7-adfe-c7bd1c79b0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416aa-54b6-4e3c-88c5-294ff45eb9e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88d083-4eea-4ac7-adfe-c7bd1c79b0b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EF193A-3BED-464A-A17B-BEE591A4F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416aa-54b6-4e3c-88c5-294ff45eb9e0"/>
    <ds:schemaRef ds:uri="2f88d083-4eea-4ac7-adfe-c7bd1c79b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74D5C3-64D8-479B-AE8E-2F4866F9E7D2}">
  <ds:schemaRefs>
    <ds:schemaRef ds:uri="http://schemas.microsoft.com/sharepoint/v3/contenttype/forms"/>
  </ds:schemaRefs>
</ds:datastoreItem>
</file>

<file path=customXml/itemProps3.xml><?xml version="1.0" encoding="utf-8"?>
<ds:datastoreItem xmlns:ds="http://schemas.openxmlformats.org/officeDocument/2006/customXml" ds:itemID="{345D7B1B-FCEA-4C11-8CDC-DD29CCB4E709}">
  <ds:schemaRefs>
    <ds:schemaRef ds:uri="http://purl.org/dc/dcmitype/"/>
    <ds:schemaRef ds:uri="http://purl.org/dc/term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2f88d083-4eea-4ac7-adfe-c7bd1c79b0ba"/>
    <ds:schemaRef ds:uri="82e416aa-54b6-4e3c-88c5-294ff45eb9e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LAS</vt:lpstr>
      <vt:lpstr>GenEd</vt:lpstr>
    </vt:vector>
  </TitlesOfParts>
  <Manager/>
  <Company>SOSU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bandrews</dc:creator>
  <cp:keywords/>
  <dc:description/>
  <cp:lastModifiedBy>okieb</cp:lastModifiedBy>
  <cp:revision/>
  <cp:lastPrinted>2021-03-11T20:50:13Z</cp:lastPrinted>
  <dcterms:created xsi:type="dcterms:W3CDTF">2004-11-05T18:21:28Z</dcterms:created>
  <dcterms:modified xsi:type="dcterms:W3CDTF">2021-06-14T18:37:31Z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0x010100748AFE0178258F448032170C14B96FB4</vt:lpwstr>
  </property>
</Properties>
</file>