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4-my.sharepoint.com/personal/knorman_se_edu/Documents/1 Report Data/CAEP Standards/Mod I and Mod II courses/"/>
    </mc:Choice>
  </mc:AlternateContent>
  <xr:revisionPtr revIDLastSave="93" documentId="11_E60897F41BE170836B02CE998F75CCDC64E183C8" xr6:coauthVersionLast="46" xr6:coauthVersionMax="46" xr10:uidLastSave="{4F60B538-3F5E-4C3C-8E3F-5290305D20A2}"/>
  <bookViews>
    <workbookView xWindow="240" yWindow="105" windowWidth="14805" windowHeight="8010" firstSheet="1" xr2:uid="{00000000-000D-0000-FFFF-FFFF00000000}"/>
  </bookViews>
  <sheets>
    <sheet name="Criterion 2017-2020" sheetId="1" r:id="rId1"/>
    <sheet name="By semester completed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2" l="1"/>
  <c r="H61" i="2"/>
  <c r="F61" i="2"/>
  <c r="K60" i="2"/>
  <c r="I60" i="2"/>
  <c r="G60" i="2"/>
  <c r="E60" i="2"/>
  <c r="D60" i="2"/>
  <c r="K59" i="2"/>
  <c r="I59" i="2"/>
  <c r="G59" i="2"/>
  <c r="E59" i="2"/>
  <c r="D59" i="2"/>
  <c r="K58" i="2"/>
  <c r="I58" i="2"/>
  <c r="G58" i="2"/>
  <c r="E58" i="2"/>
  <c r="D58" i="2"/>
  <c r="J46" i="2"/>
  <c r="H46" i="2"/>
  <c r="F46" i="2"/>
  <c r="K45" i="2"/>
  <c r="I45" i="2"/>
  <c r="G45" i="2"/>
  <c r="E45" i="2"/>
  <c r="D45" i="2"/>
  <c r="K44" i="2"/>
  <c r="I44" i="2"/>
  <c r="G44" i="2"/>
  <c r="E44" i="2"/>
  <c r="D44" i="2"/>
  <c r="K43" i="2"/>
  <c r="I43" i="2"/>
  <c r="G43" i="2"/>
  <c r="E43" i="2"/>
  <c r="D43" i="2"/>
  <c r="J29" i="2"/>
  <c r="H29" i="2"/>
  <c r="F29" i="2"/>
  <c r="K28" i="2"/>
  <c r="I28" i="2"/>
  <c r="G28" i="2"/>
  <c r="E28" i="2"/>
  <c r="D28" i="2"/>
  <c r="K27" i="2"/>
  <c r="I27" i="2"/>
  <c r="G27" i="2"/>
  <c r="E27" i="2"/>
  <c r="D27" i="2"/>
  <c r="K26" i="2"/>
  <c r="I26" i="2"/>
  <c r="G26" i="2"/>
  <c r="E26" i="2"/>
  <c r="D26" i="2"/>
  <c r="J14" i="2"/>
  <c r="H14" i="2"/>
  <c r="F14" i="2"/>
  <c r="K13" i="2"/>
  <c r="I13" i="2"/>
  <c r="G13" i="2"/>
  <c r="E13" i="2"/>
  <c r="D13" i="2"/>
  <c r="K12" i="2"/>
  <c r="I12" i="2"/>
  <c r="G12" i="2"/>
  <c r="E12" i="2"/>
  <c r="D12" i="2"/>
  <c r="K11" i="2"/>
  <c r="I11" i="2"/>
  <c r="G11" i="2"/>
  <c r="E11" i="2"/>
  <c r="D11" i="2"/>
  <c r="J59" i="1"/>
  <c r="H59" i="1"/>
  <c r="F59" i="1"/>
  <c r="K58" i="1"/>
  <c r="I58" i="1"/>
  <c r="G58" i="1"/>
  <c r="E58" i="1"/>
  <c r="D58" i="1"/>
  <c r="K57" i="1"/>
  <c r="I57" i="1"/>
  <c r="G57" i="1"/>
  <c r="E57" i="1"/>
  <c r="D57" i="1"/>
  <c r="K56" i="1"/>
  <c r="I56" i="1"/>
  <c r="G56" i="1"/>
  <c r="E56" i="1"/>
  <c r="D56" i="1"/>
  <c r="J44" i="1"/>
  <c r="H44" i="1"/>
  <c r="F44" i="1"/>
  <c r="K43" i="1"/>
  <c r="I43" i="1"/>
  <c r="G43" i="1"/>
  <c r="E43" i="1"/>
  <c r="D43" i="1"/>
  <c r="K42" i="1"/>
  <c r="I42" i="1"/>
  <c r="G42" i="1"/>
  <c r="E42" i="1"/>
  <c r="D42" i="1"/>
  <c r="K41" i="1"/>
  <c r="I41" i="1"/>
  <c r="G41" i="1"/>
  <c r="E41" i="1"/>
  <c r="D41" i="1"/>
  <c r="J29" i="1"/>
  <c r="H29" i="1"/>
  <c r="F29" i="1"/>
  <c r="K28" i="1"/>
  <c r="I28" i="1"/>
  <c r="G28" i="1"/>
  <c r="E28" i="1"/>
  <c r="D28" i="1"/>
  <c r="K27" i="1"/>
  <c r="I27" i="1"/>
  <c r="G27" i="1"/>
  <c r="E27" i="1"/>
  <c r="D27" i="1"/>
  <c r="K26" i="1"/>
  <c r="I26" i="1"/>
  <c r="G26" i="1"/>
  <c r="E26" i="1"/>
  <c r="D26" i="1"/>
  <c r="J14" i="1"/>
  <c r="H14" i="1"/>
  <c r="F14" i="1"/>
  <c r="K13" i="1"/>
  <c r="I13" i="1"/>
  <c r="G13" i="1"/>
  <c r="E13" i="1"/>
  <c r="D13" i="1"/>
  <c r="K12" i="1"/>
  <c r="I12" i="1"/>
  <c r="G12" i="1"/>
  <c r="E12" i="1"/>
  <c r="D12" i="1"/>
  <c r="K11" i="1"/>
  <c r="I11" i="1"/>
  <c r="G11" i="1"/>
  <c r="E11" i="1"/>
  <c r="D11" i="1"/>
</calcChain>
</file>

<file path=xl/sharedStrings.xml><?xml version="1.0" encoding="utf-8"?>
<sst xmlns="http://schemas.openxmlformats.org/spreadsheetml/2006/main" count="264" uniqueCount="31">
  <si>
    <t xml:space="preserve">
Aug 1, 2017 to Jul 31, 2020</t>
  </si>
  <si>
    <t>assessment instrument name</t>
  </si>
  <si>
    <t>criterion name</t>
  </si>
  <si>
    <t>n</t>
  </si>
  <si>
    <t>mean</t>
  </si>
  <si>
    <t>mean %</t>
  </si>
  <si>
    <t>Unacceptable 0-5 (1.00-1.99) (n/%)</t>
  </si>
  <si>
    <t>Acceptable 6-10 (2.00-2.99) (n/%)</t>
  </si>
  <si>
    <t>Target 11-15 (3.00-3.99) (n/%)</t>
  </si>
  <si>
    <t>EDUC 3434 Teaching Video SP 16</t>
  </si>
  <si>
    <t>Identify the students of diverse cultures and communities</t>
  </si>
  <si>
    <t>Evidence of understand the central concepts, tools of inquiry, and the structures of the discipline.</t>
  </si>
  <si>
    <t>Evidence of using multiple methods of assessment</t>
  </si>
  <si>
    <t>Planning Instruction</t>
  </si>
  <si>
    <t>Variety of Instructional Strategies</t>
  </si>
  <si>
    <t>Use of Technology in instruction</t>
  </si>
  <si>
    <t>Unacceptable 1</t>
  </si>
  <si>
    <t>N%</t>
  </si>
  <si>
    <t>Acceptable 2</t>
  </si>
  <si>
    <t>Target 3</t>
  </si>
  <si>
    <t>AVERAGE</t>
  </si>
  <si>
    <t>MIN</t>
  </si>
  <si>
    <t>MAX</t>
  </si>
  <si>
    <t>SUM</t>
  </si>
  <si>
    <t xml:space="preserve">
Aug 1, 2017 to Jul 31, 2018</t>
  </si>
  <si>
    <t xml:space="preserve">
Aug 1, 2018 to Jul 31, 2019</t>
  </si>
  <si>
    <t xml:space="preserve">
Aug 1, 2019 to Jul 31, 2020</t>
  </si>
  <si>
    <t>Fall 2017 - Spring 2020</t>
  </si>
  <si>
    <t>Fall 2017 - Spring 2018</t>
  </si>
  <si>
    <t>Fall 2018 - Spring 2019</t>
  </si>
  <si>
    <t>Fall 2019 -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</si>
</sst>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0" xfId="0" applyNumberFormat="1" applyFill="1"/>
    <xf numFmtId="0" fontId="0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A10" sqref="A10"/>
    </sheetView>
  </sheetViews>
  <sheetFormatPr defaultRowHeight="15"/>
  <cols>
    <col min="1" max="1" width="34.140625" bestFit="1" customWidth="1"/>
    <col min="2" max="2" width="81.5703125" customWidth="1"/>
    <col min="3" max="3" width="3.42578125" bestFit="1" customWidth="1"/>
    <col min="4" max="4" width="6.5703125" style="19" bestFit="1" customWidth="1"/>
    <col min="5" max="5" width="9" bestFit="1" customWidth="1"/>
    <col min="6" max="11" width="18.140625" customWidth="1"/>
  </cols>
  <sheetData>
    <row r="1" spans="1: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1"/>
    </row>
    <row r="2" spans="1:12" s="14" customFormat="1" ht="15" customHeight="1">
      <c r="A2" s="22" t="s">
        <v>1</v>
      </c>
      <c r="B2" s="22" t="s">
        <v>2</v>
      </c>
      <c r="C2" s="22" t="s">
        <v>3</v>
      </c>
      <c r="D2" s="17" t="s">
        <v>4</v>
      </c>
      <c r="E2" s="22" t="s">
        <v>5</v>
      </c>
      <c r="F2" s="27" t="s">
        <v>6</v>
      </c>
      <c r="G2" s="27"/>
      <c r="H2" s="27" t="s">
        <v>7</v>
      </c>
      <c r="I2" s="27"/>
      <c r="J2" s="27" t="s">
        <v>8</v>
      </c>
      <c r="K2" s="27"/>
    </row>
    <row r="3" spans="1:12" s="14" customFormat="1">
      <c r="A3" s="15" t="s">
        <v>9</v>
      </c>
      <c r="B3" s="15" t="s">
        <v>10</v>
      </c>
      <c r="C3" s="15">
        <v>85</v>
      </c>
      <c r="D3" s="18">
        <v>2.54</v>
      </c>
      <c r="E3" s="16">
        <v>0.85</v>
      </c>
      <c r="F3" s="15">
        <v>7</v>
      </c>
      <c r="G3" s="15">
        <v>8</v>
      </c>
      <c r="H3" s="15">
        <v>25</v>
      </c>
      <c r="I3" s="15">
        <v>29</v>
      </c>
      <c r="J3" s="15">
        <v>53</v>
      </c>
      <c r="K3" s="15">
        <v>62</v>
      </c>
    </row>
    <row r="4" spans="1:12" s="14" customFormat="1" ht="29.25">
      <c r="A4" s="15" t="s">
        <v>9</v>
      </c>
      <c r="B4" s="15" t="s">
        <v>11</v>
      </c>
      <c r="C4" s="15">
        <v>85</v>
      </c>
      <c r="D4" s="18">
        <v>2.92</v>
      </c>
      <c r="E4" s="16">
        <v>0.97</v>
      </c>
      <c r="F4" s="15">
        <v>1</v>
      </c>
      <c r="G4" s="15">
        <v>1</v>
      </c>
      <c r="H4" s="15">
        <v>5</v>
      </c>
      <c r="I4" s="15">
        <v>6</v>
      </c>
      <c r="J4" s="15">
        <v>79</v>
      </c>
      <c r="K4" s="15">
        <v>93</v>
      </c>
    </row>
    <row r="5" spans="1:12" s="14" customFormat="1">
      <c r="A5" s="15" t="s">
        <v>9</v>
      </c>
      <c r="B5" s="15" t="s">
        <v>12</v>
      </c>
      <c r="C5" s="15">
        <v>85</v>
      </c>
      <c r="D5" s="18">
        <v>2.88</v>
      </c>
      <c r="E5" s="16">
        <v>0.96</v>
      </c>
      <c r="F5" s="15"/>
      <c r="G5" s="15"/>
      <c r="H5" s="15">
        <v>10</v>
      </c>
      <c r="I5" s="15">
        <v>12</v>
      </c>
      <c r="J5" s="15">
        <v>75</v>
      </c>
      <c r="K5" s="15">
        <v>88</v>
      </c>
    </row>
    <row r="6" spans="1:12" s="14" customFormat="1">
      <c r="A6" s="15" t="s">
        <v>9</v>
      </c>
      <c r="B6" s="15" t="s">
        <v>13</v>
      </c>
      <c r="C6" s="15">
        <v>85</v>
      </c>
      <c r="D6" s="18">
        <v>2.91</v>
      </c>
      <c r="E6" s="16">
        <v>0.97</v>
      </c>
      <c r="F6" s="15">
        <v>1</v>
      </c>
      <c r="G6" s="15">
        <v>1</v>
      </c>
      <c r="H6" s="15">
        <v>6</v>
      </c>
      <c r="I6" s="15">
        <v>7</v>
      </c>
      <c r="J6" s="15">
        <v>78</v>
      </c>
      <c r="K6" s="15">
        <v>92</v>
      </c>
    </row>
    <row r="7" spans="1:12" s="14" customFormat="1">
      <c r="A7" s="15" t="s">
        <v>9</v>
      </c>
      <c r="B7" s="15" t="s">
        <v>14</v>
      </c>
      <c r="C7" s="15">
        <v>85</v>
      </c>
      <c r="D7" s="18">
        <v>2.8</v>
      </c>
      <c r="E7" s="16">
        <v>0.93</v>
      </c>
      <c r="F7" s="15"/>
      <c r="G7" s="15"/>
      <c r="H7" s="15">
        <v>17</v>
      </c>
      <c r="I7" s="15">
        <v>20</v>
      </c>
      <c r="J7" s="15">
        <v>68</v>
      </c>
      <c r="K7" s="15">
        <v>80</v>
      </c>
    </row>
    <row r="8" spans="1:12" s="14" customFormat="1">
      <c r="A8" s="15" t="s">
        <v>9</v>
      </c>
      <c r="B8" s="15" t="s">
        <v>15</v>
      </c>
      <c r="C8" s="15">
        <v>85</v>
      </c>
      <c r="D8" s="18">
        <v>2.5299999999999998</v>
      </c>
      <c r="E8" s="16">
        <v>0.84</v>
      </c>
      <c r="F8" s="15">
        <v>10</v>
      </c>
      <c r="G8" s="15">
        <v>12</v>
      </c>
      <c r="H8" s="15">
        <v>20</v>
      </c>
      <c r="I8" s="15">
        <v>24</v>
      </c>
      <c r="J8" s="15">
        <v>55</v>
      </c>
      <c r="K8" s="15">
        <v>65</v>
      </c>
    </row>
    <row r="10" spans="1:12">
      <c r="D10" s="1" t="s">
        <v>4</v>
      </c>
      <c r="E10" s="2" t="s">
        <v>5</v>
      </c>
      <c r="F10" s="2" t="s">
        <v>16</v>
      </c>
      <c r="G10" s="2" t="s">
        <v>17</v>
      </c>
      <c r="H10" s="2" t="s">
        <v>18</v>
      </c>
      <c r="I10" s="2" t="s">
        <v>17</v>
      </c>
      <c r="J10" s="2" t="s">
        <v>19</v>
      </c>
      <c r="K10" s="2" t="s">
        <v>17</v>
      </c>
      <c r="L10" s="3"/>
    </row>
    <row r="11" spans="1:12">
      <c r="D11" s="4">
        <f>AVERAGE(D3:D8)</f>
        <v>2.7633333333333336</v>
      </c>
      <c r="E11" s="5">
        <f>AVERAGE(E3:E8)</f>
        <v>0.91999999999999993</v>
      </c>
      <c r="F11" s="4"/>
      <c r="G11" s="5">
        <f>AVERAGE(G3:G8)*0.01</f>
        <v>5.5E-2</v>
      </c>
      <c r="H11" s="4"/>
      <c r="I11" s="5">
        <f>AVERAGE(I3:I8)*0.01</f>
        <v>0.16333333333333333</v>
      </c>
      <c r="J11" s="4"/>
      <c r="K11" s="6">
        <f>AVERAGE(K3:K8)*0.01</f>
        <v>0.8</v>
      </c>
      <c r="L11" s="7" t="s">
        <v>20</v>
      </c>
    </row>
    <row r="12" spans="1:12">
      <c r="D12" s="4">
        <f>MIN(D3:D8)</f>
        <v>2.5299999999999998</v>
      </c>
      <c r="E12" s="5">
        <f>MIN(E3:E8)</f>
        <v>0.84</v>
      </c>
      <c r="F12" s="4"/>
      <c r="G12" s="5">
        <f>MIN(G3:G8)*0.01</f>
        <v>0.01</v>
      </c>
      <c r="H12" s="4"/>
      <c r="I12" s="5">
        <f>MIN(I3:I8)*0.01</f>
        <v>0.06</v>
      </c>
      <c r="J12" s="4"/>
      <c r="K12" s="6">
        <f>MIN(K3:K8)*0.01</f>
        <v>0.62</v>
      </c>
      <c r="L12" s="7" t="s">
        <v>21</v>
      </c>
    </row>
    <row r="13" spans="1:12">
      <c r="D13" s="8">
        <f>MAX(D3:D8)</f>
        <v>2.92</v>
      </c>
      <c r="E13" s="9">
        <f>MAX(E3:E8)</f>
        <v>0.97</v>
      </c>
      <c r="F13" s="8"/>
      <c r="G13" s="9">
        <f>MAX(G3:G8)*0.01</f>
        <v>0.12</v>
      </c>
      <c r="H13" s="8"/>
      <c r="I13" s="9">
        <f>MAX(I3:I8)*0.01</f>
        <v>0.28999999999999998</v>
      </c>
      <c r="J13" s="8"/>
      <c r="K13" s="10">
        <f>MAX(K3:K8)*0.01</f>
        <v>0.93</v>
      </c>
      <c r="L13" s="11" t="s">
        <v>22</v>
      </c>
    </row>
    <row r="14" spans="1:12">
      <c r="D14" s="12"/>
      <c r="E14" s="13"/>
      <c r="F14" s="7">
        <f>SUM(F3:F8)</f>
        <v>19</v>
      </c>
      <c r="G14" s="13"/>
      <c r="H14" s="7">
        <f>SUM(H3:H8)</f>
        <v>83</v>
      </c>
      <c r="I14" s="13"/>
      <c r="J14" s="7">
        <f>SUM(J3:J8)</f>
        <v>408</v>
      </c>
      <c r="K14" s="13"/>
      <c r="L14" s="7" t="s">
        <v>23</v>
      </c>
    </row>
    <row r="16" spans="1:12" s="14" customFormat="1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1"/>
    </row>
    <row r="17" spans="1:12" s="14" customFormat="1">
      <c r="A17" s="22" t="s">
        <v>1</v>
      </c>
      <c r="B17" s="22" t="s">
        <v>2</v>
      </c>
      <c r="C17" s="22" t="s">
        <v>3</v>
      </c>
      <c r="D17" s="17" t="s">
        <v>4</v>
      </c>
      <c r="E17" s="22" t="s">
        <v>5</v>
      </c>
      <c r="F17" s="27" t="s">
        <v>6</v>
      </c>
      <c r="G17" s="27"/>
      <c r="H17" s="27" t="s">
        <v>7</v>
      </c>
      <c r="I17" s="27"/>
      <c r="J17" s="27" t="s">
        <v>8</v>
      </c>
      <c r="K17" s="27"/>
    </row>
    <row r="18" spans="1:12" s="14" customFormat="1">
      <c r="A18" s="15" t="s">
        <v>9</v>
      </c>
      <c r="B18" s="15" t="s">
        <v>10</v>
      </c>
      <c r="C18" s="15">
        <v>44</v>
      </c>
      <c r="D18" s="18">
        <v>2.57</v>
      </c>
      <c r="E18" s="16">
        <v>0.86</v>
      </c>
      <c r="F18" s="15">
        <v>4</v>
      </c>
      <c r="G18" s="15">
        <v>9</v>
      </c>
      <c r="H18" s="15">
        <v>11</v>
      </c>
      <c r="I18" s="15">
        <v>25</v>
      </c>
      <c r="J18" s="15">
        <v>29</v>
      </c>
      <c r="K18" s="15">
        <v>66</v>
      </c>
    </row>
    <row r="19" spans="1:12" s="14" customFormat="1" ht="29.25">
      <c r="A19" s="15" t="s">
        <v>9</v>
      </c>
      <c r="B19" s="15" t="s">
        <v>11</v>
      </c>
      <c r="C19" s="15">
        <v>44</v>
      </c>
      <c r="D19" s="18">
        <v>2.91</v>
      </c>
      <c r="E19" s="16">
        <v>0.97</v>
      </c>
      <c r="F19" s="15"/>
      <c r="G19" s="15"/>
      <c r="H19" s="15">
        <v>4</v>
      </c>
      <c r="I19" s="15">
        <v>9</v>
      </c>
      <c r="J19" s="15">
        <v>40</v>
      </c>
      <c r="K19" s="15">
        <v>91</v>
      </c>
    </row>
    <row r="20" spans="1:12" s="14" customFormat="1">
      <c r="A20" s="15" t="s">
        <v>9</v>
      </c>
      <c r="B20" s="15" t="s">
        <v>12</v>
      </c>
      <c r="C20" s="15">
        <v>44</v>
      </c>
      <c r="D20" s="18">
        <v>2.93</v>
      </c>
      <c r="E20" s="16">
        <v>0.98</v>
      </c>
      <c r="F20" s="15"/>
      <c r="G20" s="15"/>
      <c r="H20" s="15">
        <v>3</v>
      </c>
      <c r="I20" s="15">
        <v>7</v>
      </c>
      <c r="J20" s="15">
        <v>41</v>
      </c>
      <c r="K20" s="15">
        <v>93</v>
      </c>
    </row>
    <row r="21" spans="1:12" s="14" customFormat="1">
      <c r="A21" s="15" t="s">
        <v>9</v>
      </c>
      <c r="B21" s="15" t="s">
        <v>13</v>
      </c>
      <c r="C21" s="15">
        <v>44</v>
      </c>
      <c r="D21" s="18">
        <v>2.89</v>
      </c>
      <c r="E21" s="16">
        <v>0.96</v>
      </c>
      <c r="F21" s="15"/>
      <c r="G21" s="15"/>
      <c r="H21" s="15">
        <v>5</v>
      </c>
      <c r="I21" s="15">
        <v>11</v>
      </c>
      <c r="J21" s="15">
        <v>39</v>
      </c>
      <c r="K21" s="15">
        <v>89</v>
      </c>
    </row>
    <row r="22" spans="1:12" s="14" customFormat="1">
      <c r="A22" s="15" t="s">
        <v>9</v>
      </c>
      <c r="B22" s="15" t="s">
        <v>14</v>
      </c>
      <c r="C22" s="15">
        <v>44</v>
      </c>
      <c r="D22" s="18">
        <v>2.77</v>
      </c>
      <c r="E22" s="16">
        <v>0.92</v>
      </c>
      <c r="F22" s="15"/>
      <c r="G22" s="15"/>
      <c r="H22" s="15">
        <v>10</v>
      </c>
      <c r="I22" s="15">
        <v>23</v>
      </c>
      <c r="J22" s="15">
        <v>34</v>
      </c>
      <c r="K22" s="15">
        <v>77</v>
      </c>
    </row>
    <row r="23" spans="1:12" s="14" customFormat="1">
      <c r="A23" s="15" t="s">
        <v>9</v>
      </c>
      <c r="B23" s="15" t="s">
        <v>15</v>
      </c>
      <c r="C23" s="15">
        <v>44</v>
      </c>
      <c r="D23" s="18">
        <v>2.5499999999999998</v>
      </c>
      <c r="E23" s="16">
        <v>0.85</v>
      </c>
      <c r="F23" s="15">
        <v>5</v>
      </c>
      <c r="G23" s="15">
        <v>11</v>
      </c>
      <c r="H23" s="15">
        <v>10</v>
      </c>
      <c r="I23" s="15">
        <v>23</v>
      </c>
      <c r="J23" s="15">
        <v>29</v>
      </c>
      <c r="K23" s="15">
        <v>66</v>
      </c>
    </row>
    <row r="24" spans="1:12" s="14" customFormat="1">
      <c r="D24" s="20"/>
    </row>
    <row r="25" spans="1:12" s="14" customFormat="1">
      <c r="D25" s="1" t="s">
        <v>4</v>
      </c>
      <c r="E25" s="2" t="s">
        <v>5</v>
      </c>
      <c r="F25" s="2" t="s">
        <v>16</v>
      </c>
      <c r="G25" s="2" t="s">
        <v>17</v>
      </c>
      <c r="H25" s="2" t="s">
        <v>18</v>
      </c>
      <c r="I25" s="2" t="s">
        <v>17</v>
      </c>
      <c r="J25" s="2" t="s">
        <v>19</v>
      </c>
      <c r="K25" s="2" t="s">
        <v>17</v>
      </c>
      <c r="L25" s="3"/>
    </row>
    <row r="26" spans="1:12" s="14" customFormat="1">
      <c r="D26" s="4">
        <f>AVERAGE(D18:D23)</f>
        <v>2.77</v>
      </c>
      <c r="E26" s="5">
        <f>AVERAGE(E18:E23)</f>
        <v>0.92333333333333334</v>
      </c>
      <c r="F26" s="4"/>
      <c r="G26" s="5">
        <f>AVERAGE(G18:G23)*0.01</f>
        <v>0.1</v>
      </c>
      <c r="H26" s="4"/>
      <c r="I26" s="5">
        <f>AVERAGE(I18:I23)*0.01</f>
        <v>0.16333333333333333</v>
      </c>
      <c r="J26" s="4"/>
      <c r="K26" s="6">
        <f>AVERAGE(K18:K23)*0.01</f>
        <v>0.80333333333333334</v>
      </c>
      <c r="L26" s="7" t="s">
        <v>20</v>
      </c>
    </row>
    <row r="27" spans="1:12" s="14" customFormat="1">
      <c r="D27" s="4">
        <f>MIN(D18:D23)</f>
        <v>2.5499999999999998</v>
      </c>
      <c r="E27" s="5">
        <f>MIN(E18:E23)</f>
        <v>0.85</v>
      </c>
      <c r="F27" s="4"/>
      <c r="G27" s="5">
        <f>MIN(G18:G23)*0.01</f>
        <v>0.09</v>
      </c>
      <c r="H27" s="4"/>
      <c r="I27" s="5">
        <f>MIN(I18:I23)*0.01</f>
        <v>7.0000000000000007E-2</v>
      </c>
      <c r="J27" s="4"/>
      <c r="K27" s="6">
        <f>MIN(K18:K23)*0.01</f>
        <v>0.66</v>
      </c>
      <c r="L27" s="7" t="s">
        <v>21</v>
      </c>
    </row>
    <row r="28" spans="1:12" s="14" customFormat="1">
      <c r="D28" s="8">
        <f>MAX(D18:D23)</f>
        <v>2.93</v>
      </c>
      <c r="E28" s="9">
        <f>MAX(E18:E23)</f>
        <v>0.98</v>
      </c>
      <c r="F28" s="8"/>
      <c r="G28" s="9">
        <f>MAX(G18:G23)*0.01</f>
        <v>0.11</v>
      </c>
      <c r="H28" s="8"/>
      <c r="I28" s="9">
        <f>MAX(I18:I23)*0.01</f>
        <v>0.25</v>
      </c>
      <c r="J28" s="8"/>
      <c r="K28" s="10">
        <f>MAX(K18:K23)*0.01</f>
        <v>0.93</v>
      </c>
      <c r="L28" s="11" t="s">
        <v>22</v>
      </c>
    </row>
    <row r="29" spans="1:12" s="14" customFormat="1">
      <c r="D29" s="12"/>
      <c r="E29" s="13"/>
      <c r="F29" s="7">
        <f>SUM(F18:F23)</f>
        <v>9</v>
      </c>
      <c r="G29" s="13"/>
      <c r="H29" s="7">
        <f>SUM(H18:H23)</f>
        <v>43</v>
      </c>
      <c r="I29" s="13"/>
      <c r="J29" s="7">
        <f>SUM(J18:J23)</f>
        <v>212</v>
      </c>
      <c r="K29" s="13"/>
      <c r="L29" s="7" t="s">
        <v>23</v>
      </c>
    </row>
    <row r="30" spans="1:12" s="14" customFormat="1">
      <c r="D30" s="20"/>
    </row>
    <row r="31" spans="1:12" s="14" customFormat="1">
      <c r="A31" s="28" t="s">
        <v>25</v>
      </c>
      <c r="B31" s="28"/>
      <c r="C31" s="28"/>
      <c r="D31" s="28"/>
      <c r="E31" s="28"/>
      <c r="F31" s="28"/>
      <c r="G31" s="28"/>
      <c r="H31" s="28"/>
      <c r="I31" s="28"/>
      <c r="J31" s="28"/>
      <c r="K31" s="21"/>
    </row>
    <row r="32" spans="1:12" s="14" customFormat="1">
      <c r="A32" s="22" t="s">
        <v>1</v>
      </c>
      <c r="B32" s="22" t="s">
        <v>2</v>
      </c>
      <c r="C32" s="22" t="s">
        <v>3</v>
      </c>
      <c r="D32" s="17" t="s">
        <v>4</v>
      </c>
      <c r="E32" s="22" t="s">
        <v>5</v>
      </c>
      <c r="F32" s="27" t="s">
        <v>6</v>
      </c>
      <c r="G32" s="27"/>
      <c r="H32" s="27" t="s">
        <v>7</v>
      </c>
      <c r="I32" s="27"/>
      <c r="J32" s="27" t="s">
        <v>8</v>
      </c>
      <c r="K32" s="27"/>
    </row>
    <row r="33" spans="1:12" s="14" customFormat="1">
      <c r="A33" s="15" t="s">
        <v>9</v>
      </c>
      <c r="B33" s="15" t="s">
        <v>10</v>
      </c>
      <c r="C33" s="15">
        <v>28</v>
      </c>
      <c r="D33" s="18">
        <v>2.54</v>
      </c>
      <c r="E33" s="16">
        <v>0.85</v>
      </c>
      <c r="F33" s="15">
        <v>3</v>
      </c>
      <c r="G33" s="15">
        <v>11</v>
      </c>
      <c r="H33" s="15">
        <v>7</v>
      </c>
      <c r="I33" s="15">
        <v>25</v>
      </c>
      <c r="J33" s="15">
        <v>18</v>
      </c>
      <c r="K33" s="15">
        <v>64</v>
      </c>
    </row>
    <row r="34" spans="1:12" s="14" customFormat="1" ht="29.25">
      <c r="A34" s="15" t="s">
        <v>9</v>
      </c>
      <c r="B34" s="15" t="s">
        <v>11</v>
      </c>
      <c r="C34" s="15">
        <v>28</v>
      </c>
      <c r="D34" s="18">
        <v>2.89</v>
      </c>
      <c r="E34" s="16">
        <v>0.96</v>
      </c>
      <c r="F34" s="15">
        <v>1</v>
      </c>
      <c r="G34" s="15">
        <v>4</v>
      </c>
      <c r="H34" s="15">
        <v>1</v>
      </c>
      <c r="I34" s="15">
        <v>4</v>
      </c>
      <c r="J34" s="15">
        <v>26</v>
      </c>
      <c r="K34" s="15">
        <v>93</v>
      </c>
    </row>
    <row r="35" spans="1:12" s="14" customFormat="1">
      <c r="A35" s="15" t="s">
        <v>9</v>
      </c>
      <c r="B35" s="15" t="s">
        <v>12</v>
      </c>
      <c r="C35" s="15">
        <v>28</v>
      </c>
      <c r="D35" s="18">
        <v>2.79</v>
      </c>
      <c r="E35" s="16">
        <v>0.93</v>
      </c>
      <c r="F35" s="15"/>
      <c r="G35" s="15"/>
      <c r="H35" s="15">
        <v>6</v>
      </c>
      <c r="I35" s="15">
        <v>21</v>
      </c>
      <c r="J35" s="15">
        <v>22</v>
      </c>
      <c r="K35" s="15">
        <v>79</v>
      </c>
    </row>
    <row r="36" spans="1:12" s="14" customFormat="1">
      <c r="A36" s="15" t="s">
        <v>9</v>
      </c>
      <c r="B36" s="15" t="s">
        <v>13</v>
      </c>
      <c r="C36" s="15">
        <v>28</v>
      </c>
      <c r="D36" s="18">
        <v>2.89</v>
      </c>
      <c r="E36" s="16">
        <v>0.96</v>
      </c>
      <c r="F36" s="15">
        <v>1</v>
      </c>
      <c r="G36" s="15">
        <v>4</v>
      </c>
      <c r="H36" s="15">
        <v>1</v>
      </c>
      <c r="I36" s="15">
        <v>4</v>
      </c>
      <c r="J36" s="15">
        <v>26</v>
      </c>
      <c r="K36" s="15">
        <v>93</v>
      </c>
    </row>
    <row r="37" spans="1:12" s="14" customFormat="1">
      <c r="A37" s="15" t="s">
        <v>9</v>
      </c>
      <c r="B37" s="15" t="s">
        <v>14</v>
      </c>
      <c r="C37" s="15">
        <v>28</v>
      </c>
      <c r="D37" s="18">
        <v>2.96</v>
      </c>
      <c r="E37" s="16">
        <v>0.99</v>
      </c>
      <c r="F37" s="15"/>
      <c r="G37" s="15"/>
      <c r="H37" s="15">
        <v>1</v>
      </c>
      <c r="I37" s="15">
        <v>4</v>
      </c>
      <c r="J37" s="15">
        <v>27</v>
      </c>
      <c r="K37" s="15">
        <v>96</v>
      </c>
    </row>
    <row r="38" spans="1:12" s="14" customFormat="1">
      <c r="A38" s="15" t="s">
        <v>9</v>
      </c>
      <c r="B38" s="15" t="s">
        <v>15</v>
      </c>
      <c r="C38" s="15">
        <v>28</v>
      </c>
      <c r="D38" s="18">
        <v>2.54</v>
      </c>
      <c r="E38" s="16">
        <v>0.85</v>
      </c>
      <c r="F38" s="15">
        <v>3</v>
      </c>
      <c r="G38" s="15">
        <v>11</v>
      </c>
      <c r="H38" s="15">
        <v>7</v>
      </c>
      <c r="I38" s="15">
        <v>25</v>
      </c>
      <c r="J38" s="15">
        <v>18</v>
      </c>
      <c r="K38" s="15">
        <v>64</v>
      </c>
    </row>
    <row r="39" spans="1:12" s="14" customFormat="1">
      <c r="D39" s="20"/>
    </row>
    <row r="40" spans="1:12" s="14" customFormat="1">
      <c r="D40" s="1" t="s">
        <v>4</v>
      </c>
      <c r="E40" s="2" t="s">
        <v>5</v>
      </c>
      <c r="F40" s="2" t="s">
        <v>16</v>
      </c>
      <c r="G40" s="2" t="s">
        <v>17</v>
      </c>
      <c r="H40" s="2" t="s">
        <v>18</v>
      </c>
      <c r="I40" s="2" t="s">
        <v>17</v>
      </c>
      <c r="J40" s="2" t="s">
        <v>19</v>
      </c>
      <c r="K40" s="2" t="s">
        <v>17</v>
      </c>
      <c r="L40" s="3"/>
    </row>
    <row r="41" spans="1:12" s="14" customFormat="1">
      <c r="D41" s="4">
        <f>AVERAGE(D33:D38)</f>
        <v>2.7683333333333331</v>
      </c>
      <c r="E41" s="5">
        <f>AVERAGE(E33:E38)</f>
        <v>0.92333333333333334</v>
      </c>
      <c r="F41" s="4"/>
      <c r="G41" s="5">
        <f>AVERAGE(G33:G38)*0.01</f>
        <v>7.4999999999999997E-2</v>
      </c>
      <c r="H41" s="4"/>
      <c r="I41" s="5">
        <f>AVERAGE(I33:I38)*0.01</f>
        <v>0.13833333333333334</v>
      </c>
      <c r="J41" s="4"/>
      <c r="K41" s="6">
        <f>AVERAGE(K33:K38)*0.01</f>
        <v>0.81500000000000006</v>
      </c>
      <c r="L41" s="7" t="s">
        <v>20</v>
      </c>
    </row>
    <row r="42" spans="1:12" s="14" customFormat="1">
      <c r="D42" s="4">
        <f>MIN(D33:D38)</f>
        <v>2.54</v>
      </c>
      <c r="E42" s="5">
        <f>MIN(E33:E38)</f>
        <v>0.85</v>
      </c>
      <c r="F42" s="4"/>
      <c r="G42" s="5">
        <f>MIN(G33:G38)*0.01</f>
        <v>0.04</v>
      </c>
      <c r="H42" s="4"/>
      <c r="I42" s="5">
        <f>MIN(I33:I38)*0.01</f>
        <v>0.04</v>
      </c>
      <c r="J42" s="4"/>
      <c r="K42" s="6">
        <f>MIN(K33:K38)*0.01</f>
        <v>0.64</v>
      </c>
      <c r="L42" s="7" t="s">
        <v>21</v>
      </c>
    </row>
    <row r="43" spans="1:12" s="14" customFormat="1">
      <c r="D43" s="8">
        <f>MAX(D33:D38)</f>
        <v>2.96</v>
      </c>
      <c r="E43" s="9">
        <f>MAX(E33:E38)</f>
        <v>0.99</v>
      </c>
      <c r="F43" s="8"/>
      <c r="G43" s="9">
        <f>MAX(G33:G38)*0.01</f>
        <v>0.11</v>
      </c>
      <c r="H43" s="8"/>
      <c r="I43" s="9">
        <f>MAX(I33:I38)*0.01</f>
        <v>0.25</v>
      </c>
      <c r="J43" s="8"/>
      <c r="K43" s="10">
        <f>MAX(K33:K38)*0.01</f>
        <v>0.96</v>
      </c>
      <c r="L43" s="11" t="s">
        <v>22</v>
      </c>
    </row>
    <row r="44" spans="1:12" s="14" customFormat="1">
      <c r="D44" s="12"/>
      <c r="E44" s="13"/>
      <c r="F44" s="7">
        <f>SUM(F33:F38)</f>
        <v>8</v>
      </c>
      <c r="G44" s="13"/>
      <c r="H44" s="7">
        <f>SUM(H33:H38)</f>
        <v>23</v>
      </c>
      <c r="I44" s="13"/>
      <c r="J44" s="7">
        <f>SUM(J33:J38)</f>
        <v>137</v>
      </c>
      <c r="K44" s="13"/>
      <c r="L44" s="7" t="s">
        <v>23</v>
      </c>
    </row>
    <row r="45" spans="1:12" s="14" customFormat="1">
      <c r="D45" s="20"/>
    </row>
    <row r="46" spans="1:12" s="14" customFormat="1">
      <c r="A46" s="28" t="s">
        <v>26</v>
      </c>
      <c r="B46" s="28"/>
      <c r="C46" s="28"/>
      <c r="D46" s="28"/>
      <c r="E46" s="28"/>
      <c r="F46" s="28"/>
      <c r="G46" s="28"/>
      <c r="H46" s="28"/>
      <c r="I46" s="28"/>
      <c r="J46" s="28"/>
      <c r="K46" s="21"/>
    </row>
    <row r="47" spans="1:12" s="14" customFormat="1">
      <c r="A47" s="22" t="s">
        <v>1</v>
      </c>
      <c r="B47" s="22" t="s">
        <v>2</v>
      </c>
      <c r="C47" s="22" t="s">
        <v>3</v>
      </c>
      <c r="D47" s="17" t="s">
        <v>4</v>
      </c>
      <c r="E47" s="22" t="s">
        <v>5</v>
      </c>
      <c r="F47" s="27" t="s">
        <v>6</v>
      </c>
      <c r="G47" s="27"/>
      <c r="H47" s="27" t="s">
        <v>7</v>
      </c>
      <c r="I47" s="27"/>
      <c r="J47" s="27" t="s">
        <v>8</v>
      </c>
      <c r="K47" s="27"/>
    </row>
    <row r="48" spans="1:12" s="14" customFormat="1">
      <c r="A48" s="15" t="s">
        <v>9</v>
      </c>
      <c r="B48" s="15" t="s">
        <v>10</v>
      </c>
      <c r="C48" s="15">
        <v>13</v>
      </c>
      <c r="D48" s="18">
        <v>2.46</v>
      </c>
      <c r="E48" s="16">
        <v>0.82</v>
      </c>
      <c r="F48" s="15"/>
      <c r="G48" s="15"/>
      <c r="H48" s="15">
        <v>7</v>
      </c>
      <c r="I48" s="15">
        <v>54</v>
      </c>
      <c r="J48" s="15">
        <v>6</v>
      </c>
      <c r="K48" s="15">
        <v>46</v>
      </c>
    </row>
    <row r="49" spans="1:12" s="14" customFormat="1" ht="29.25">
      <c r="A49" s="15" t="s">
        <v>9</v>
      </c>
      <c r="B49" s="15" t="s">
        <v>11</v>
      </c>
      <c r="C49" s="15">
        <v>13</v>
      </c>
      <c r="D49" s="18">
        <v>3</v>
      </c>
      <c r="E49" s="16">
        <v>1</v>
      </c>
      <c r="F49" s="15"/>
      <c r="G49" s="15"/>
      <c r="H49" s="15"/>
      <c r="I49" s="15"/>
      <c r="J49" s="15">
        <v>13</v>
      </c>
      <c r="K49" s="15">
        <v>100</v>
      </c>
    </row>
    <row r="50" spans="1:12" s="14" customFormat="1">
      <c r="A50" s="15" t="s">
        <v>9</v>
      </c>
      <c r="B50" s="15" t="s">
        <v>12</v>
      </c>
      <c r="C50" s="15">
        <v>13</v>
      </c>
      <c r="D50" s="18">
        <v>2.92</v>
      </c>
      <c r="E50" s="16">
        <v>0.97</v>
      </c>
      <c r="F50" s="15"/>
      <c r="G50" s="15"/>
      <c r="H50" s="15">
        <v>1</v>
      </c>
      <c r="I50" s="15">
        <v>8</v>
      </c>
      <c r="J50" s="15">
        <v>12</v>
      </c>
      <c r="K50" s="15">
        <v>92</v>
      </c>
    </row>
    <row r="51" spans="1:12" s="14" customFormat="1">
      <c r="A51" s="15" t="s">
        <v>9</v>
      </c>
      <c r="B51" s="15" t="s">
        <v>13</v>
      </c>
      <c r="C51" s="15">
        <v>13</v>
      </c>
      <c r="D51" s="18">
        <v>3</v>
      </c>
      <c r="E51" s="16">
        <v>1</v>
      </c>
      <c r="F51" s="15"/>
      <c r="G51" s="15"/>
      <c r="H51" s="15"/>
      <c r="I51" s="15"/>
      <c r="J51" s="15">
        <v>13</v>
      </c>
      <c r="K51" s="15">
        <v>100</v>
      </c>
    </row>
    <row r="52" spans="1:12" s="14" customFormat="1">
      <c r="A52" s="15" t="s">
        <v>9</v>
      </c>
      <c r="B52" s="15" t="s">
        <v>14</v>
      </c>
      <c r="C52" s="15">
        <v>13</v>
      </c>
      <c r="D52" s="18">
        <v>2.54</v>
      </c>
      <c r="E52" s="16">
        <v>0.85</v>
      </c>
      <c r="F52" s="15"/>
      <c r="G52" s="15"/>
      <c r="H52" s="15">
        <v>6</v>
      </c>
      <c r="I52" s="15">
        <v>46</v>
      </c>
      <c r="J52" s="15">
        <v>7</v>
      </c>
      <c r="K52" s="15">
        <v>54</v>
      </c>
    </row>
    <row r="53" spans="1:12" s="14" customFormat="1">
      <c r="A53" s="15" t="s">
        <v>9</v>
      </c>
      <c r="B53" s="15" t="s">
        <v>15</v>
      </c>
      <c r="C53" s="15">
        <v>13</v>
      </c>
      <c r="D53" s="18">
        <v>2.46</v>
      </c>
      <c r="E53" s="16">
        <v>0.82</v>
      </c>
      <c r="F53" s="15">
        <v>2</v>
      </c>
      <c r="G53" s="15">
        <v>15</v>
      </c>
      <c r="H53" s="15">
        <v>3</v>
      </c>
      <c r="I53" s="15">
        <v>23</v>
      </c>
      <c r="J53" s="15">
        <v>8</v>
      </c>
      <c r="K53" s="15">
        <v>62</v>
      </c>
    </row>
    <row r="54" spans="1:12" s="14" customFormat="1">
      <c r="D54" s="20"/>
    </row>
    <row r="55" spans="1:12" s="14" customFormat="1">
      <c r="D55" s="1" t="s">
        <v>4</v>
      </c>
      <c r="E55" s="2" t="s">
        <v>5</v>
      </c>
      <c r="F55" s="2" t="s">
        <v>16</v>
      </c>
      <c r="G55" s="2" t="s">
        <v>17</v>
      </c>
      <c r="H55" s="2" t="s">
        <v>18</v>
      </c>
      <c r="I55" s="2" t="s">
        <v>17</v>
      </c>
      <c r="J55" s="2" t="s">
        <v>19</v>
      </c>
      <c r="K55" s="2" t="s">
        <v>17</v>
      </c>
      <c r="L55" s="3"/>
    </row>
    <row r="56" spans="1:12" s="14" customFormat="1">
      <c r="D56" s="4">
        <f>AVERAGE(D48:D53)</f>
        <v>2.73</v>
      </c>
      <c r="E56" s="5">
        <f>AVERAGE(E48:E53)</f>
        <v>0.91</v>
      </c>
      <c r="F56" s="4"/>
      <c r="G56" s="5">
        <f>AVERAGE(G48:G53)*0.01</f>
        <v>0.15</v>
      </c>
      <c r="H56" s="4"/>
      <c r="I56" s="5">
        <f>AVERAGE(I48:I53)*0.01</f>
        <v>0.32750000000000001</v>
      </c>
      <c r="J56" s="4"/>
      <c r="K56" s="6">
        <f>AVERAGE(K48:K53)*0.01</f>
        <v>0.75666666666666671</v>
      </c>
      <c r="L56" s="7" t="s">
        <v>20</v>
      </c>
    </row>
    <row r="57" spans="1:12" s="14" customFormat="1">
      <c r="D57" s="4">
        <f>MIN(D48:D53)</f>
        <v>2.46</v>
      </c>
      <c r="E57" s="5">
        <f>MIN(E48:E53)</f>
        <v>0.82</v>
      </c>
      <c r="F57" s="4"/>
      <c r="G57" s="5">
        <f>MIN(G48:G53)*0.01</f>
        <v>0.15</v>
      </c>
      <c r="H57" s="4"/>
      <c r="I57" s="5">
        <f>MIN(I48:I53)*0.01</f>
        <v>0.08</v>
      </c>
      <c r="J57" s="4"/>
      <c r="K57" s="6">
        <f>MIN(K48:K53)*0.01</f>
        <v>0.46</v>
      </c>
      <c r="L57" s="7" t="s">
        <v>21</v>
      </c>
    </row>
    <row r="58" spans="1:12" s="14" customFormat="1">
      <c r="D58" s="8">
        <f>MAX(D48:D53)</f>
        <v>3</v>
      </c>
      <c r="E58" s="9">
        <f>MAX(E48:E53)</f>
        <v>1</v>
      </c>
      <c r="F58" s="8"/>
      <c r="G58" s="9">
        <f>MAX(G48:G53)*0.01</f>
        <v>0.15</v>
      </c>
      <c r="H58" s="8"/>
      <c r="I58" s="9">
        <f>MAX(I48:I53)*0.01</f>
        <v>0.54</v>
      </c>
      <c r="J58" s="8"/>
      <c r="K58" s="10">
        <f>MAX(K48:K53)*0.01</f>
        <v>1</v>
      </c>
      <c r="L58" s="11" t="s">
        <v>22</v>
      </c>
    </row>
    <row r="59" spans="1:12" s="14" customFormat="1">
      <c r="D59" s="12"/>
      <c r="E59" s="13"/>
      <c r="F59" s="7">
        <f>SUM(F48:F53)</f>
        <v>2</v>
      </c>
      <c r="G59" s="13"/>
      <c r="H59" s="7">
        <f>SUM(H48:H53)</f>
        <v>17</v>
      </c>
      <c r="I59" s="13"/>
      <c r="J59" s="7">
        <f>SUM(J48:J53)</f>
        <v>59</v>
      </c>
      <c r="K59" s="13"/>
      <c r="L59" s="7" t="s">
        <v>23</v>
      </c>
    </row>
    <row r="60" spans="1:12" s="14" customFormat="1">
      <c r="D60" s="20"/>
    </row>
    <row r="61" spans="1:12" s="14" customFormat="1">
      <c r="D61" s="20"/>
    </row>
    <row r="62" spans="1:12" s="14" customFormat="1">
      <c r="D62" s="20"/>
    </row>
    <row r="63" spans="1:12" s="14" customFormat="1">
      <c r="D63" s="20"/>
    </row>
    <row r="64" spans="1:12" s="14" customFormat="1">
      <c r="D64" s="20"/>
    </row>
    <row r="65" spans="4:4" s="14" customFormat="1">
      <c r="D65" s="20"/>
    </row>
    <row r="66" spans="4:4" s="14" customFormat="1">
      <c r="D66" s="20"/>
    </row>
    <row r="67" spans="4:4" s="14" customFormat="1">
      <c r="D67" s="20"/>
    </row>
  </sheetData>
  <mergeCells count="16">
    <mergeCell ref="F47:G47"/>
    <mergeCell ref="H47:I47"/>
    <mergeCell ref="J47:K47"/>
    <mergeCell ref="A1:J1"/>
    <mergeCell ref="F2:G2"/>
    <mergeCell ref="H2:I2"/>
    <mergeCell ref="J2:K2"/>
    <mergeCell ref="A16:J16"/>
    <mergeCell ref="F17:G17"/>
    <mergeCell ref="H17:I17"/>
    <mergeCell ref="J17:K17"/>
    <mergeCell ref="A31:J31"/>
    <mergeCell ref="F32:G32"/>
    <mergeCell ref="H32:I32"/>
    <mergeCell ref="J32:K32"/>
    <mergeCell ref="A46:J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98B5-82F0-4D63-BF30-54A949EF3B10}">
  <dimension ref="A1:L61"/>
  <sheetViews>
    <sheetView workbookViewId="0">
      <selection activeCell="B32" sqref="B32"/>
    </sheetView>
  </sheetViews>
  <sheetFormatPr defaultRowHeight="15"/>
  <cols>
    <col min="1" max="1" width="34.140625" style="42" bestFit="1" customWidth="1"/>
    <col min="2" max="2" width="55.140625" style="42" customWidth="1"/>
    <col min="3" max="3" width="9.140625" style="42"/>
    <col min="4" max="4" width="15.85546875" style="45" customWidth="1"/>
    <col min="5" max="11" width="15.85546875" style="42" customWidth="1"/>
    <col min="12" max="12" width="10.85546875" style="42" customWidth="1"/>
    <col min="13" max="16384" width="9.140625" style="42"/>
  </cols>
  <sheetData>
    <row r="1" spans="1:12" ht="24.7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23"/>
      <c r="L1" s="33"/>
    </row>
    <row r="2" spans="1:12" ht="30.75" customHeight="1">
      <c r="A2" s="24" t="s">
        <v>1</v>
      </c>
      <c r="B2" s="24" t="s">
        <v>2</v>
      </c>
      <c r="C2" s="24" t="s">
        <v>3</v>
      </c>
      <c r="D2" s="43" t="s">
        <v>4</v>
      </c>
      <c r="E2" s="24" t="s">
        <v>5</v>
      </c>
      <c r="F2" s="29" t="s">
        <v>6</v>
      </c>
      <c r="G2" s="29"/>
      <c r="H2" s="29" t="s">
        <v>7</v>
      </c>
      <c r="I2" s="29"/>
      <c r="J2" s="29" t="s">
        <v>8</v>
      </c>
      <c r="K2" s="29"/>
      <c r="L2" s="33"/>
    </row>
    <row r="3" spans="1:12">
      <c r="A3" s="25" t="s">
        <v>9</v>
      </c>
      <c r="B3" s="25" t="s">
        <v>10</v>
      </c>
      <c r="C3" s="25">
        <v>85</v>
      </c>
      <c r="D3" s="44">
        <v>2.54</v>
      </c>
      <c r="E3" s="26">
        <v>0.85</v>
      </c>
      <c r="F3" s="25">
        <v>7</v>
      </c>
      <c r="G3" s="25">
        <v>8</v>
      </c>
      <c r="H3" s="25">
        <v>25</v>
      </c>
      <c r="I3" s="25">
        <v>29</v>
      </c>
      <c r="J3" s="25">
        <v>53</v>
      </c>
      <c r="K3" s="25">
        <v>62</v>
      </c>
      <c r="L3" s="33"/>
    </row>
    <row r="4" spans="1:12" ht="28.5">
      <c r="A4" s="25" t="s">
        <v>9</v>
      </c>
      <c r="B4" s="25" t="s">
        <v>11</v>
      </c>
      <c r="C4" s="25">
        <v>85</v>
      </c>
      <c r="D4" s="44">
        <v>2.92</v>
      </c>
      <c r="E4" s="26">
        <v>0.97</v>
      </c>
      <c r="F4" s="25">
        <v>1</v>
      </c>
      <c r="G4" s="25">
        <v>1</v>
      </c>
      <c r="H4" s="25">
        <v>5</v>
      </c>
      <c r="I4" s="25">
        <v>6</v>
      </c>
      <c r="J4" s="25">
        <v>79</v>
      </c>
      <c r="K4" s="25">
        <v>93</v>
      </c>
      <c r="L4" s="33"/>
    </row>
    <row r="5" spans="1:12">
      <c r="A5" s="25" t="s">
        <v>9</v>
      </c>
      <c r="B5" s="25" t="s">
        <v>12</v>
      </c>
      <c r="C5" s="25">
        <v>85</v>
      </c>
      <c r="D5" s="44">
        <v>2.88</v>
      </c>
      <c r="E5" s="26">
        <v>0.96</v>
      </c>
      <c r="F5" s="25"/>
      <c r="G5" s="25"/>
      <c r="H5" s="25">
        <v>10</v>
      </c>
      <c r="I5" s="25">
        <v>12</v>
      </c>
      <c r="J5" s="25">
        <v>75</v>
      </c>
      <c r="K5" s="25">
        <v>88</v>
      </c>
      <c r="L5" s="33"/>
    </row>
    <row r="6" spans="1:12">
      <c r="A6" s="25" t="s">
        <v>9</v>
      </c>
      <c r="B6" s="25" t="s">
        <v>13</v>
      </c>
      <c r="C6" s="25">
        <v>85</v>
      </c>
      <c r="D6" s="44">
        <v>2.91</v>
      </c>
      <c r="E6" s="26">
        <v>0.97</v>
      </c>
      <c r="F6" s="25">
        <v>1</v>
      </c>
      <c r="G6" s="25">
        <v>1</v>
      </c>
      <c r="H6" s="25">
        <v>6</v>
      </c>
      <c r="I6" s="25">
        <v>7</v>
      </c>
      <c r="J6" s="25">
        <v>78</v>
      </c>
      <c r="K6" s="25">
        <v>92</v>
      </c>
      <c r="L6" s="33"/>
    </row>
    <row r="7" spans="1:12">
      <c r="A7" s="25" t="s">
        <v>9</v>
      </c>
      <c r="B7" s="25" t="s">
        <v>14</v>
      </c>
      <c r="C7" s="25">
        <v>85</v>
      </c>
      <c r="D7" s="44">
        <v>2.8</v>
      </c>
      <c r="E7" s="26">
        <v>0.93</v>
      </c>
      <c r="F7" s="25"/>
      <c r="G7" s="25"/>
      <c r="H7" s="25">
        <v>17</v>
      </c>
      <c r="I7" s="25">
        <v>20</v>
      </c>
      <c r="J7" s="25">
        <v>68</v>
      </c>
      <c r="K7" s="25">
        <v>80</v>
      </c>
      <c r="L7" s="33"/>
    </row>
    <row r="8" spans="1:12">
      <c r="A8" s="25" t="s">
        <v>9</v>
      </c>
      <c r="B8" s="25" t="s">
        <v>15</v>
      </c>
      <c r="C8" s="25">
        <v>85</v>
      </c>
      <c r="D8" s="44">
        <v>2.5299999999999998</v>
      </c>
      <c r="E8" s="26">
        <v>0.84</v>
      </c>
      <c r="F8" s="25">
        <v>10</v>
      </c>
      <c r="G8" s="25">
        <v>12</v>
      </c>
      <c r="H8" s="25">
        <v>20</v>
      </c>
      <c r="I8" s="25">
        <v>24</v>
      </c>
      <c r="J8" s="25">
        <v>55</v>
      </c>
      <c r="K8" s="25">
        <v>65</v>
      </c>
      <c r="L8" s="33"/>
    </row>
    <row r="9" spans="1:12">
      <c r="L9" s="33"/>
    </row>
    <row r="10" spans="1:12" ht="30">
      <c r="D10" s="31" t="s">
        <v>4</v>
      </c>
      <c r="E10" s="32" t="s">
        <v>5</v>
      </c>
      <c r="F10" s="32" t="s">
        <v>16</v>
      </c>
      <c r="G10" s="32" t="s">
        <v>17</v>
      </c>
      <c r="H10" s="32" t="s">
        <v>18</v>
      </c>
      <c r="I10" s="32" t="s">
        <v>17</v>
      </c>
      <c r="J10" s="32" t="s">
        <v>19</v>
      </c>
      <c r="K10" s="32" t="s">
        <v>17</v>
      </c>
      <c r="L10" s="33"/>
    </row>
    <row r="11" spans="1:12">
      <c r="D11" s="34">
        <f>AVERAGE(D3:D8)</f>
        <v>2.7633333333333336</v>
      </c>
      <c r="E11" s="35">
        <f>AVERAGE(E3:E8)</f>
        <v>0.91999999999999993</v>
      </c>
      <c r="F11" s="34"/>
      <c r="G11" s="35">
        <f>AVERAGE(G3:G8)*0.01</f>
        <v>5.5E-2</v>
      </c>
      <c r="H11" s="34"/>
      <c r="I11" s="35">
        <f>AVERAGE(I3:I8)*0.01</f>
        <v>0.16333333333333333</v>
      </c>
      <c r="J11" s="34"/>
      <c r="K11" s="36">
        <f>AVERAGE(K3:K8)*0.01</f>
        <v>0.8</v>
      </c>
      <c r="L11" s="37" t="s">
        <v>20</v>
      </c>
    </row>
    <row r="12" spans="1:12">
      <c r="D12" s="34">
        <f>MIN(D3:D8)</f>
        <v>2.5299999999999998</v>
      </c>
      <c r="E12" s="35">
        <f>MIN(E3:E8)</f>
        <v>0.84</v>
      </c>
      <c r="F12" s="34"/>
      <c r="G12" s="35">
        <f>MIN(G3:G8)*0.01</f>
        <v>0.01</v>
      </c>
      <c r="H12" s="34"/>
      <c r="I12" s="35">
        <f>MIN(I3:I8)*0.01</f>
        <v>0.06</v>
      </c>
      <c r="J12" s="34"/>
      <c r="K12" s="36">
        <f>MIN(K3:K8)*0.01</f>
        <v>0.62</v>
      </c>
      <c r="L12" s="37" t="s">
        <v>21</v>
      </c>
    </row>
    <row r="13" spans="1:12">
      <c r="D13" s="38">
        <f>MAX(D3:D8)</f>
        <v>2.92</v>
      </c>
      <c r="E13" s="39">
        <f>MAX(E3:E8)</f>
        <v>0.97</v>
      </c>
      <c r="F13" s="38"/>
      <c r="G13" s="39">
        <f>MAX(G3:G8)*0.01</f>
        <v>0.12</v>
      </c>
      <c r="H13" s="38"/>
      <c r="I13" s="39">
        <f>MAX(I3:I8)*0.01</f>
        <v>0.28999999999999998</v>
      </c>
      <c r="J13" s="38"/>
      <c r="K13" s="40">
        <f>MAX(K3:K8)*0.01</f>
        <v>0.93</v>
      </c>
      <c r="L13" s="41" t="s">
        <v>22</v>
      </c>
    </row>
    <row r="14" spans="1:12">
      <c r="D14" s="34"/>
      <c r="E14" s="37"/>
      <c r="F14" s="37">
        <f>SUM(F3:F8)</f>
        <v>19</v>
      </c>
      <c r="G14" s="37"/>
      <c r="H14" s="37">
        <f>SUM(H3:H8)</f>
        <v>83</v>
      </c>
      <c r="I14" s="37"/>
      <c r="J14" s="37">
        <f>SUM(J3:J8)</f>
        <v>408</v>
      </c>
      <c r="K14" s="37"/>
      <c r="L14" s="37" t="s">
        <v>23</v>
      </c>
    </row>
    <row r="15" spans="1:12" s="33" customFormat="1">
      <c r="D15" s="46"/>
    </row>
    <row r="16" spans="1:12" ht="24.75" customHeight="1">
      <c r="A16" s="30" t="s">
        <v>28</v>
      </c>
      <c r="B16" s="30"/>
      <c r="C16" s="30"/>
      <c r="D16" s="30"/>
      <c r="E16" s="30"/>
      <c r="F16" s="30"/>
      <c r="G16" s="30"/>
      <c r="H16" s="30"/>
      <c r="I16" s="30"/>
      <c r="J16" s="30"/>
      <c r="K16" s="23"/>
      <c r="L16" s="33"/>
    </row>
    <row r="17" spans="1:12" ht="36" customHeight="1">
      <c r="A17" s="24" t="s">
        <v>1</v>
      </c>
      <c r="B17" s="24" t="s">
        <v>2</v>
      </c>
      <c r="C17" s="24" t="s">
        <v>3</v>
      </c>
      <c r="D17" s="43" t="s">
        <v>4</v>
      </c>
      <c r="E17" s="24" t="s">
        <v>5</v>
      </c>
      <c r="F17" s="29" t="s">
        <v>6</v>
      </c>
      <c r="G17" s="29"/>
      <c r="H17" s="29" t="s">
        <v>7</v>
      </c>
      <c r="I17" s="29"/>
      <c r="J17" s="29" t="s">
        <v>8</v>
      </c>
      <c r="K17" s="29"/>
      <c r="L17" s="33"/>
    </row>
    <row r="18" spans="1:12">
      <c r="A18" s="25" t="s">
        <v>9</v>
      </c>
      <c r="B18" s="25" t="s">
        <v>10</v>
      </c>
      <c r="C18" s="25">
        <v>18</v>
      </c>
      <c r="D18" s="44">
        <v>2.44</v>
      </c>
      <c r="E18" s="26">
        <v>0.81</v>
      </c>
      <c r="F18" s="25">
        <v>3</v>
      </c>
      <c r="G18" s="25">
        <v>17</v>
      </c>
      <c r="H18" s="25">
        <v>4</v>
      </c>
      <c r="I18" s="25">
        <v>22</v>
      </c>
      <c r="J18" s="25">
        <v>11</v>
      </c>
      <c r="K18" s="25">
        <v>61</v>
      </c>
      <c r="L18" s="33"/>
    </row>
    <row r="19" spans="1:12" ht="28.5">
      <c r="A19" s="25" t="s">
        <v>9</v>
      </c>
      <c r="B19" s="25" t="s">
        <v>11</v>
      </c>
      <c r="C19" s="25">
        <v>18</v>
      </c>
      <c r="D19" s="44">
        <v>2.83</v>
      </c>
      <c r="E19" s="26">
        <v>0.94</v>
      </c>
      <c r="F19" s="25"/>
      <c r="G19" s="25"/>
      <c r="H19" s="25">
        <v>3</v>
      </c>
      <c r="I19" s="25">
        <v>17</v>
      </c>
      <c r="J19" s="25">
        <v>15</v>
      </c>
      <c r="K19" s="25">
        <v>83</v>
      </c>
      <c r="L19" s="33"/>
    </row>
    <row r="20" spans="1:12">
      <c r="A20" s="25" t="s">
        <v>9</v>
      </c>
      <c r="B20" s="25" t="s">
        <v>12</v>
      </c>
      <c r="C20" s="25">
        <v>18</v>
      </c>
      <c r="D20" s="44">
        <v>3</v>
      </c>
      <c r="E20" s="26">
        <v>1</v>
      </c>
      <c r="F20" s="25"/>
      <c r="G20" s="25"/>
      <c r="H20" s="25"/>
      <c r="I20" s="25"/>
      <c r="J20" s="25">
        <v>18</v>
      </c>
      <c r="K20" s="25">
        <v>100</v>
      </c>
      <c r="L20" s="33"/>
    </row>
    <row r="21" spans="1:12">
      <c r="A21" s="25" t="s">
        <v>9</v>
      </c>
      <c r="B21" s="25" t="s">
        <v>13</v>
      </c>
      <c r="C21" s="25">
        <v>18</v>
      </c>
      <c r="D21" s="44">
        <v>2.83</v>
      </c>
      <c r="E21" s="26">
        <v>0.94</v>
      </c>
      <c r="F21" s="25"/>
      <c r="G21" s="25"/>
      <c r="H21" s="25">
        <v>3</v>
      </c>
      <c r="I21" s="25">
        <v>17</v>
      </c>
      <c r="J21" s="25">
        <v>15</v>
      </c>
      <c r="K21" s="25">
        <v>83</v>
      </c>
      <c r="L21" s="33"/>
    </row>
    <row r="22" spans="1:12">
      <c r="A22" s="25" t="s">
        <v>9</v>
      </c>
      <c r="B22" s="25" t="s">
        <v>14</v>
      </c>
      <c r="C22" s="25">
        <v>18</v>
      </c>
      <c r="D22" s="44">
        <v>2.72</v>
      </c>
      <c r="E22" s="26">
        <v>0.91</v>
      </c>
      <c r="F22" s="25"/>
      <c r="G22" s="25"/>
      <c r="H22" s="25">
        <v>5</v>
      </c>
      <c r="I22" s="25">
        <v>28</v>
      </c>
      <c r="J22" s="25">
        <v>13</v>
      </c>
      <c r="K22" s="25">
        <v>72</v>
      </c>
      <c r="L22" s="33"/>
    </row>
    <row r="23" spans="1:12">
      <c r="A23" s="25" t="s">
        <v>9</v>
      </c>
      <c r="B23" s="25" t="s">
        <v>15</v>
      </c>
      <c r="C23" s="25">
        <v>18</v>
      </c>
      <c r="D23" s="44">
        <v>2.39</v>
      </c>
      <c r="E23" s="26">
        <v>0.8</v>
      </c>
      <c r="F23" s="25">
        <v>3</v>
      </c>
      <c r="G23" s="25">
        <v>17</v>
      </c>
      <c r="H23" s="25">
        <v>5</v>
      </c>
      <c r="I23" s="25">
        <v>28</v>
      </c>
      <c r="J23" s="25">
        <v>10</v>
      </c>
      <c r="K23" s="25">
        <v>56</v>
      </c>
      <c r="L23" s="33"/>
    </row>
    <row r="24" spans="1:12">
      <c r="L24" s="33"/>
    </row>
    <row r="25" spans="1:12" ht="30">
      <c r="D25" s="31" t="s">
        <v>4</v>
      </c>
      <c r="E25" s="32" t="s">
        <v>5</v>
      </c>
      <c r="F25" s="32" t="s">
        <v>16</v>
      </c>
      <c r="G25" s="32" t="s">
        <v>17</v>
      </c>
      <c r="H25" s="32" t="s">
        <v>18</v>
      </c>
      <c r="I25" s="32" t="s">
        <v>17</v>
      </c>
      <c r="J25" s="32" t="s">
        <v>19</v>
      </c>
      <c r="K25" s="32" t="s">
        <v>17</v>
      </c>
      <c r="L25" s="33"/>
    </row>
    <row r="26" spans="1:12">
      <c r="D26" s="34">
        <f>AVERAGE(D18:D23)</f>
        <v>2.7016666666666667</v>
      </c>
      <c r="E26" s="35">
        <f>AVERAGE(E18:E23)</f>
        <v>0.89999999999999991</v>
      </c>
      <c r="F26" s="34"/>
      <c r="G26" s="35">
        <f>AVERAGE(G18:G23)*0.01</f>
        <v>0.17</v>
      </c>
      <c r="H26" s="34"/>
      <c r="I26" s="35">
        <f>AVERAGE(I18:I23)*0.01</f>
        <v>0.22399999999999998</v>
      </c>
      <c r="J26" s="34"/>
      <c r="K26" s="36">
        <f>AVERAGE(K18:K23)*0.01</f>
        <v>0.7583333333333333</v>
      </c>
      <c r="L26" s="37" t="s">
        <v>20</v>
      </c>
    </row>
    <row r="27" spans="1:12">
      <c r="D27" s="34">
        <f>MIN(D18:D23)</f>
        <v>2.39</v>
      </c>
      <c r="E27" s="35">
        <f>MIN(E18:E23)</f>
        <v>0.8</v>
      </c>
      <c r="F27" s="34"/>
      <c r="G27" s="35">
        <f>MIN(G18:G23)*0.01</f>
        <v>0.17</v>
      </c>
      <c r="H27" s="34"/>
      <c r="I27" s="35">
        <f>MIN(I18:I23)*0.01</f>
        <v>0.17</v>
      </c>
      <c r="J27" s="34"/>
      <c r="K27" s="36">
        <f>MIN(K18:K23)*0.01</f>
        <v>0.56000000000000005</v>
      </c>
      <c r="L27" s="37" t="s">
        <v>21</v>
      </c>
    </row>
    <row r="28" spans="1:12">
      <c r="D28" s="38">
        <f>MAX(D18:D23)</f>
        <v>3</v>
      </c>
      <c r="E28" s="39">
        <f>MAX(E18:E23)</f>
        <v>1</v>
      </c>
      <c r="F28" s="38"/>
      <c r="G28" s="39">
        <f>MAX(G18:G23)*0.01</f>
        <v>0.17</v>
      </c>
      <c r="H28" s="38"/>
      <c r="I28" s="39">
        <f>MAX(I18:I23)*0.01</f>
        <v>0.28000000000000003</v>
      </c>
      <c r="J28" s="38"/>
      <c r="K28" s="40">
        <f>MAX(K18:K23)*0.01</f>
        <v>1</v>
      </c>
      <c r="L28" s="41" t="s">
        <v>22</v>
      </c>
    </row>
    <row r="29" spans="1:12">
      <c r="D29" s="34"/>
      <c r="E29" s="37"/>
      <c r="F29" s="37">
        <f>SUM(F18:F23)</f>
        <v>6</v>
      </c>
      <c r="G29" s="37"/>
      <c r="H29" s="37">
        <f>SUM(H18:H23)</f>
        <v>20</v>
      </c>
      <c r="I29" s="37"/>
      <c r="J29" s="37">
        <f>SUM(J18:J23)</f>
        <v>82</v>
      </c>
      <c r="K29" s="37"/>
      <c r="L29" s="37" t="s">
        <v>23</v>
      </c>
    </row>
    <row r="33" spans="1:12" ht="24.75" customHeight="1">
      <c r="A33" s="30" t="s">
        <v>29</v>
      </c>
      <c r="B33" s="30"/>
      <c r="C33" s="30"/>
      <c r="D33" s="30"/>
      <c r="E33" s="30"/>
      <c r="F33" s="30"/>
      <c r="G33" s="30"/>
      <c r="H33" s="30"/>
      <c r="I33" s="30"/>
      <c r="J33" s="30"/>
      <c r="K33" s="23"/>
      <c r="L33" s="33"/>
    </row>
    <row r="34" spans="1:12" ht="30" customHeight="1">
      <c r="A34" s="24" t="s">
        <v>1</v>
      </c>
      <c r="B34" s="24" t="s">
        <v>2</v>
      </c>
      <c r="C34" s="24" t="s">
        <v>3</v>
      </c>
      <c r="D34" s="43" t="s">
        <v>4</v>
      </c>
      <c r="E34" s="24" t="s">
        <v>5</v>
      </c>
      <c r="F34" s="29" t="s">
        <v>6</v>
      </c>
      <c r="G34" s="29"/>
      <c r="H34" s="29" t="s">
        <v>7</v>
      </c>
      <c r="I34" s="29"/>
      <c r="J34" s="29" t="s">
        <v>8</v>
      </c>
      <c r="K34" s="29"/>
      <c r="L34" s="33"/>
    </row>
    <row r="35" spans="1:12">
      <c r="A35" s="25" t="s">
        <v>9</v>
      </c>
      <c r="B35" s="25" t="s">
        <v>10</v>
      </c>
      <c r="C35" s="25">
        <v>39</v>
      </c>
      <c r="D35" s="44">
        <v>2.56</v>
      </c>
      <c r="E35" s="26">
        <v>0.85</v>
      </c>
      <c r="F35" s="25">
        <v>4</v>
      </c>
      <c r="G35" s="25">
        <v>10</v>
      </c>
      <c r="H35" s="25">
        <v>9</v>
      </c>
      <c r="I35" s="25">
        <v>23</v>
      </c>
      <c r="J35" s="25">
        <v>26</v>
      </c>
      <c r="K35" s="25">
        <v>67</v>
      </c>
      <c r="L35" s="33"/>
    </row>
    <row r="36" spans="1:12" ht="28.5">
      <c r="A36" s="25" t="s">
        <v>9</v>
      </c>
      <c r="B36" s="25" t="s">
        <v>11</v>
      </c>
      <c r="C36" s="25">
        <v>39</v>
      </c>
      <c r="D36" s="44">
        <v>2.97</v>
      </c>
      <c r="E36" s="26">
        <v>0.99</v>
      </c>
      <c r="F36" s="25"/>
      <c r="G36" s="25"/>
      <c r="H36" s="25">
        <v>1</v>
      </c>
      <c r="I36" s="25">
        <v>3</v>
      </c>
      <c r="J36" s="25">
        <v>38</v>
      </c>
      <c r="K36" s="25">
        <v>97</v>
      </c>
      <c r="L36" s="33"/>
    </row>
    <row r="37" spans="1:12">
      <c r="A37" s="25" t="s">
        <v>9</v>
      </c>
      <c r="B37" s="25" t="s">
        <v>12</v>
      </c>
      <c r="C37" s="25">
        <v>39</v>
      </c>
      <c r="D37" s="44">
        <v>2.92</v>
      </c>
      <c r="E37" s="26">
        <v>0.97</v>
      </c>
      <c r="F37" s="25"/>
      <c r="G37" s="25"/>
      <c r="H37" s="25">
        <v>3</v>
      </c>
      <c r="I37" s="25">
        <v>8</v>
      </c>
      <c r="J37" s="25">
        <v>36</v>
      </c>
      <c r="K37" s="25">
        <v>92</v>
      </c>
      <c r="L37" s="33"/>
    </row>
    <row r="38" spans="1:12">
      <c r="A38" s="25" t="s">
        <v>9</v>
      </c>
      <c r="B38" s="25" t="s">
        <v>13</v>
      </c>
      <c r="C38" s="25">
        <v>39</v>
      </c>
      <c r="D38" s="44">
        <v>2.95</v>
      </c>
      <c r="E38" s="26">
        <v>0.98</v>
      </c>
      <c r="F38" s="25"/>
      <c r="G38" s="25"/>
      <c r="H38" s="25">
        <v>2</v>
      </c>
      <c r="I38" s="25">
        <v>5</v>
      </c>
      <c r="J38" s="25">
        <v>37</v>
      </c>
      <c r="K38" s="25">
        <v>95</v>
      </c>
      <c r="L38" s="33"/>
    </row>
    <row r="39" spans="1:12">
      <c r="A39" s="25" t="s">
        <v>9</v>
      </c>
      <c r="B39" s="25" t="s">
        <v>14</v>
      </c>
      <c r="C39" s="25">
        <v>39</v>
      </c>
      <c r="D39" s="44">
        <v>2.87</v>
      </c>
      <c r="E39" s="26">
        <v>0.96</v>
      </c>
      <c r="F39" s="25"/>
      <c r="G39" s="25"/>
      <c r="H39" s="25">
        <v>5</v>
      </c>
      <c r="I39" s="25">
        <v>13</v>
      </c>
      <c r="J39" s="25">
        <v>34</v>
      </c>
      <c r="K39" s="25">
        <v>87</v>
      </c>
      <c r="L39" s="33"/>
    </row>
    <row r="40" spans="1:12">
      <c r="A40" s="25" t="s">
        <v>9</v>
      </c>
      <c r="B40" s="25" t="s">
        <v>15</v>
      </c>
      <c r="C40" s="25">
        <v>39</v>
      </c>
      <c r="D40" s="44">
        <v>2.64</v>
      </c>
      <c r="E40" s="26">
        <v>0.88</v>
      </c>
      <c r="F40" s="25">
        <v>3</v>
      </c>
      <c r="G40" s="25">
        <v>8</v>
      </c>
      <c r="H40" s="25">
        <v>8</v>
      </c>
      <c r="I40" s="25">
        <v>21</v>
      </c>
      <c r="J40" s="25">
        <v>28</v>
      </c>
      <c r="K40" s="25">
        <v>72</v>
      </c>
      <c r="L40" s="33"/>
    </row>
    <row r="42" spans="1:12" ht="30">
      <c r="D42" s="31" t="s">
        <v>4</v>
      </c>
      <c r="E42" s="32" t="s">
        <v>5</v>
      </c>
      <c r="F42" s="32" t="s">
        <v>16</v>
      </c>
      <c r="G42" s="32" t="s">
        <v>17</v>
      </c>
      <c r="H42" s="32" t="s">
        <v>18</v>
      </c>
      <c r="I42" s="32" t="s">
        <v>17</v>
      </c>
      <c r="J42" s="32" t="s">
        <v>19</v>
      </c>
      <c r="K42" s="32" t="s">
        <v>17</v>
      </c>
      <c r="L42" s="33"/>
    </row>
    <row r="43" spans="1:12">
      <c r="D43" s="34">
        <f>AVERAGE(D35:D40)</f>
        <v>2.8183333333333334</v>
      </c>
      <c r="E43" s="35">
        <f>AVERAGE(E35:E40)</f>
        <v>0.93833333333333335</v>
      </c>
      <c r="F43" s="34"/>
      <c r="G43" s="35">
        <f>AVERAGE(G35:G40)*0.01</f>
        <v>0.09</v>
      </c>
      <c r="H43" s="34"/>
      <c r="I43" s="35">
        <f>AVERAGE(I35:I40)*0.01</f>
        <v>0.12166666666666666</v>
      </c>
      <c r="J43" s="34"/>
      <c r="K43" s="36">
        <f>AVERAGE(K35:K40)*0.01</f>
        <v>0.85</v>
      </c>
      <c r="L43" s="37" t="s">
        <v>20</v>
      </c>
    </row>
    <row r="44" spans="1:12">
      <c r="D44" s="34">
        <f>MIN(D35:D40)</f>
        <v>2.56</v>
      </c>
      <c r="E44" s="35">
        <f>MIN(E35:E40)</f>
        <v>0.85</v>
      </c>
      <c r="F44" s="34"/>
      <c r="G44" s="35">
        <f>MIN(G35:G40)*0.01</f>
        <v>0.08</v>
      </c>
      <c r="H44" s="34"/>
      <c r="I44" s="35">
        <f>MIN(I35:I40)*0.01</f>
        <v>0.03</v>
      </c>
      <c r="J44" s="34"/>
      <c r="K44" s="36">
        <f>MIN(K35:K40)*0.01</f>
        <v>0.67</v>
      </c>
      <c r="L44" s="37" t="s">
        <v>21</v>
      </c>
    </row>
    <row r="45" spans="1:12">
      <c r="D45" s="38">
        <f>MAX(D35:D40)</f>
        <v>2.97</v>
      </c>
      <c r="E45" s="39">
        <f>MAX(E35:E40)</f>
        <v>0.99</v>
      </c>
      <c r="F45" s="38"/>
      <c r="G45" s="39">
        <f>MAX(G35:G40)*0.01</f>
        <v>0.1</v>
      </c>
      <c r="H45" s="38"/>
      <c r="I45" s="39">
        <f>MAX(I35:I40)*0.01</f>
        <v>0.23</v>
      </c>
      <c r="J45" s="38"/>
      <c r="K45" s="40">
        <f>MAX(K35:K40)*0.01</f>
        <v>0.97</v>
      </c>
      <c r="L45" s="41" t="s">
        <v>22</v>
      </c>
    </row>
    <row r="46" spans="1:12">
      <c r="D46" s="34"/>
      <c r="E46" s="37"/>
      <c r="F46" s="37">
        <f>SUM(F35:F40)</f>
        <v>7</v>
      </c>
      <c r="G46" s="37"/>
      <c r="H46" s="37">
        <f>SUM(H35:H40)</f>
        <v>28</v>
      </c>
      <c r="I46" s="37"/>
      <c r="J46" s="37">
        <f>SUM(J35:J40)</f>
        <v>199</v>
      </c>
      <c r="K46" s="37"/>
      <c r="L46" s="37" t="s">
        <v>23</v>
      </c>
    </row>
    <row r="48" spans="1:12" ht="24.75" customHeight="1">
      <c r="A48" s="30" t="s">
        <v>30</v>
      </c>
      <c r="B48" s="30"/>
      <c r="C48" s="30"/>
      <c r="D48" s="30"/>
      <c r="E48" s="30"/>
      <c r="F48" s="30"/>
      <c r="G48" s="30"/>
      <c r="H48" s="30"/>
      <c r="I48" s="30"/>
      <c r="J48" s="30"/>
      <c r="K48" s="23"/>
      <c r="L48" s="33"/>
    </row>
    <row r="49" spans="1:12" ht="31.5" customHeight="1">
      <c r="A49" s="24" t="s">
        <v>1</v>
      </c>
      <c r="B49" s="24" t="s">
        <v>2</v>
      </c>
      <c r="C49" s="24" t="s">
        <v>3</v>
      </c>
      <c r="D49" s="43" t="s">
        <v>4</v>
      </c>
      <c r="E49" s="24" t="s">
        <v>5</v>
      </c>
      <c r="F49" s="29" t="s">
        <v>6</v>
      </c>
      <c r="G49" s="29"/>
      <c r="H49" s="29" t="s">
        <v>7</v>
      </c>
      <c r="I49" s="29"/>
      <c r="J49" s="29" t="s">
        <v>8</v>
      </c>
      <c r="K49" s="29"/>
      <c r="L49" s="33"/>
    </row>
    <row r="50" spans="1:12">
      <c r="A50" s="25" t="s">
        <v>9</v>
      </c>
      <c r="B50" s="25" t="s">
        <v>10</v>
      </c>
      <c r="C50" s="25">
        <v>28</v>
      </c>
      <c r="D50" s="44">
        <v>2.57</v>
      </c>
      <c r="E50" s="26">
        <v>0.86</v>
      </c>
      <c r="F50" s="25"/>
      <c r="G50" s="25"/>
      <c r="H50" s="25">
        <v>12</v>
      </c>
      <c r="I50" s="25">
        <v>43</v>
      </c>
      <c r="J50" s="25">
        <v>16</v>
      </c>
      <c r="K50" s="25">
        <v>57</v>
      </c>
      <c r="L50" s="33"/>
    </row>
    <row r="51" spans="1:12" ht="28.5">
      <c r="A51" s="25" t="s">
        <v>9</v>
      </c>
      <c r="B51" s="25" t="s">
        <v>11</v>
      </c>
      <c r="C51" s="25">
        <v>28</v>
      </c>
      <c r="D51" s="44">
        <v>2.89</v>
      </c>
      <c r="E51" s="26">
        <v>0.96</v>
      </c>
      <c r="F51" s="25">
        <v>1</v>
      </c>
      <c r="G51" s="25">
        <v>4</v>
      </c>
      <c r="H51" s="25">
        <v>1</v>
      </c>
      <c r="I51" s="25">
        <v>4</v>
      </c>
      <c r="J51" s="25">
        <v>26</v>
      </c>
      <c r="K51" s="25">
        <v>93</v>
      </c>
      <c r="L51" s="33"/>
    </row>
    <row r="52" spans="1:12">
      <c r="A52" s="25" t="s">
        <v>9</v>
      </c>
      <c r="B52" s="25" t="s">
        <v>12</v>
      </c>
      <c r="C52" s="25">
        <v>28</v>
      </c>
      <c r="D52" s="44">
        <v>2.75</v>
      </c>
      <c r="E52" s="26">
        <v>0.92</v>
      </c>
      <c r="F52" s="25"/>
      <c r="G52" s="25"/>
      <c r="H52" s="25">
        <v>7</v>
      </c>
      <c r="I52" s="25">
        <v>25</v>
      </c>
      <c r="J52" s="25">
        <v>21</v>
      </c>
      <c r="K52" s="25">
        <v>75</v>
      </c>
      <c r="L52" s="33"/>
    </row>
    <row r="53" spans="1:12">
      <c r="A53" s="25" t="s">
        <v>9</v>
      </c>
      <c r="B53" s="25" t="s">
        <v>13</v>
      </c>
      <c r="C53" s="25">
        <v>28</v>
      </c>
      <c r="D53" s="44">
        <v>2.89</v>
      </c>
      <c r="E53" s="26">
        <v>0.96</v>
      </c>
      <c r="F53" s="25">
        <v>1</v>
      </c>
      <c r="G53" s="25">
        <v>4</v>
      </c>
      <c r="H53" s="25">
        <v>1</v>
      </c>
      <c r="I53" s="25">
        <v>4</v>
      </c>
      <c r="J53" s="25">
        <v>26</v>
      </c>
      <c r="K53" s="25">
        <v>93</v>
      </c>
      <c r="L53" s="33"/>
    </row>
    <row r="54" spans="1:12">
      <c r="A54" s="25" t="s">
        <v>9</v>
      </c>
      <c r="B54" s="25" t="s">
        <v>14</v>
      </c>
      <c r="C54" s="25">
        <v>28</v>
      </c>
      <c r="D54" s="44">
        <v>2.75</v>
      </c>
      <c r="E54" s="26">
        <v>0.92</v>
      </c>
      <c r="F54" s="25"/>
      <c r="G54" s="25"/>
      <c r="H54" s="25">
        <v>7</v>
      </c>
      <c r="I54" s="25">
        <v>25</v>
      </c>
      <c r="J54" s="25">
        <v>21</v>
      </c>
      <c r="K54" s="25">
        <v>75</v>
      </c>
      <c r="L54" s="33"/>
    </row>
    <row r="55" spans="1:12">
      <c r="A55" s="25" t="s">
        <v>9</v>
      </c>
      <c r="B55" s="25" t="s">
        <v>15</v>
      </c>
      <c r="C55" s="25">
        <v>28</v>
      </c>
      <c r="D55" s="44">
        <v>2.46</v>
      </c>
      <c r="E55" s="26">
        <v>0.82</v>
      </c>
      <c r="F55" s="25">
        <v>4</v>
      </c>
      <c r="G55" s="25">
        <v>14</v>
      </c>
      <c r="H55" s="25">
        <v>7</v>
      </c>
      <c r="I55" s="25">
        <v>25</v>
      </c>
      <c r="J55" s="25">
        <v>17</v>
      </c>
      <c r="K55" s="25">
        <v>61</v>
      </c>
      <c r="L55" s="33"/>
    </row>
    <row r="57" spans="1:12" ht="30">
      <c r="D57" s="31" t="s">
        <v>4</v>
      </c>
      <c r="E57" s="32" t="s">
        <v>5</v>
      </c>
      <c r="F57" s="32" t="s">
        <v>16</v>
      </c>
      <c r="G57" s="32" t="s">
        <v>17</v>
      </c>
      <c r="H57" s="32" t="s">
        <v>18</v>
      </c>
      <c r="I57" s="32" t="s">
        <v>17</v>
      </c>
      <c r="J57" s="32" t="s">
        <v>19</v>
      </c>
      <c r="K57" s="32" t="s">
        <v>17</v>
      </c>
      <c r="L57" s="33"/>
    </row>
    <row r="58" spans="1:12">
      <c r="D58" s="34">
        <f>AVERAGE(D50:D55)</f>
        <v>2.7183333333333337</v>
      </c>
      <c r="E58" s="35">
        <f>AVERAGE(E50:E55)</f>
        <v>0.90666666666666673</v>
      </c>
      <c r="F58" s="34"/>
      <c r="G58" s="35">
        <f>AVERAGE(G50:G55)*0.01</f>
        <v>7.3333333333333334E-2</v>
      </c>
      <c r="H58" s="34"/>
      <c r="I58" s="35">
        <f>AVERAGE(I50:I55)*0.01</f>
        <v>0.21</v>
      </c>
      <c r="J58" s="34"/>
      <c r="K58" s="36">
        <f>AVERAGE(K50:K55)*0.01</f>
        <v>0.75666666666666671</v>
      </c>
      <c r="L58" s="37" t="s">
        <v>20</v>
      </c>
    </row>
    <row r="59" spans="1:12">
      <c r="D59" s="34">
        <f>MIN(D50:D55)</f>
        <v>2.46</v>
      </c>
      <c r="E59" s="35">
        <f>MIN(E50:E55)</f>
        <v>0.82</v>
      </c>
      <c r="F59" s="34"/>
      <c r="G59" s="35">
        <f>MIN(G50:G55)*0.01</f>
        <v>0.04</v>
      </c>
      <c r="H59" s="34"/>
      <c r="I59" s="35">
        <f>MIN(I50:I55)*0.01</f>
        <v>0.04</v>
      </c>
      <c r="J59" s="34"/>
      <c r="K59" s="36">
        <f>MIN(K50:K55)*0.01</f>
        <v>0.57000000000000006</v>
      </c>
      <c r="L59" s="37" t="s">
        <v>21</v>
      </c>
    </row>
    <row r="60" spans="1:12">
      <c r="D60" s="38">
        <f>MAX(D50:D55)</f>
        <v>2.89</v>
      </c>
      <c r="E60" s="39">
        <f>MAX(E50:E55)</f>
        <v>0.96</v>
      </c>
      <c r="F60" s="38"/>
      <c r="G60" s="39">
        <f>MAX(G50:G55)*0.01</f>
        <v>0.14000000000000001</v>
      </c>
      <c r="H60" s="38"/>
      <c r="I60" s="39">
        <f>MAX(I50:I55)*0.01</f>
        <v>0.43</v>
      </c>
      <c r="J60" s="38"/>
      <c r="K60" s="40">
        <f>MAX(K50:K55)*0.01</f>
        <v>0.93</v>
      </c>
      <c r="L60" s="41" t="s">
        <v>22</v>
      </c>
    </row>
    <row r="61" spans="1:12">
      <c r="D61" s="34"/>
      <c r="E61" s="37"/>
      <c r="F61" s="37">
        <f>SUM(F50:F55)</f>
        <v>6</v>
      </c>
      <c r="G61" s="37"/>
      <c r="H61" s="37">
        <f>SUM(H50:H55)</f>
        <v>35</v>
      </c>
      <c r="I61" s="37"/>
      <c r="J61" s="37">
        <f>SUM(J50:J55)</f>
        <v>127</v>
      </c>
      <c r="K61" s="37"/>
      <c r="L61" s="37" t="s">
        <v>23</v>
      </c>
    </row>
  </sheetData>
  <mergeCells count="16">
    <mergeCell ref="A48:J48"/>
    <mergeCell ref="F49:G49"/>
    <mergeCell ref="H49:I49"/>
    <mergeCell ref="J49:K49"/>
    <mergeCell ref="A1:J1"/>
    <mergeCell ref="F2:G2"/>
    <mergeCell ref="H2:I2"/>
    <mergeCell ref="J2:K2"/>
    <mergeCell ref="A16:J16"/>
    <mergeCell ref="F17:G17"/>
    <mergeCell ref="H17:I17"/>
    <mergeCell ref="J17:K17"/>
    <mergeCell ref="A33:J33"/>
    <mergeCell ref="F34:G34"/>
    <mergeCell ref="H34:I34"/>
    <mergeCell ref="J34:K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2021-04-01T19:26:01Z</dcterms:created>
  <dcterms:modified xsi:type="dcterms:W3CDTF">2021-04-06T20:34:53Z</dcterms:modified>
  <cp:category/>
  <cp:contentStatus/>
</cp:coreProperties>
</file>