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4-my.sharepoint.com/personal/knorman_se_edu/Documents/1 Report Data/CAEP Standards/Mod I and Mod II courses/"/>
    </mc:Choice>
  </mc:AlternateContent>
  <xr:revisionPtr revIDLastSave="247" documentId="11_E60897F41BE170836B02CE998F75CCDC64E183C8" xr6:coauthVersionLast="46" xr6:coauthVersionMax="46" xr10:uidLastSave="{3D3F64FA-7B4B-4AF2-B543-43BC4EA21E58}"/>
  <bookViews>
    <workbookView xWindow="240" yWindow="105" windowWidth="14805" windowHeight="8010" firstSheet="1" activeTab="1" xr2:uid="{00000000-000D-0000-FFFF-FFFF00000000}"/>
  </bookViews>
  <sheets>
    <sheet name="Criterion 2017-2020" sheetId="2" r:id="rId1"/>
    <sheet name="By semester completed" sheetId="3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3" l="1"/>
  <c r="J64" i="3"/>
  <c r="H64" i="3"/>
  <c r="F64" i="3"/>
  <c r="M63" i="3"/>
  <c r="K63" i="3"/>
  <c r="I63" i="3"/>
  <c r="G63" i="3"/>
  <c r="E63" i="3"/>
  <c r="D63" i="3"/>
  <c r="M62" i="3"/>
  <c r="K62" i="3"/>
  <c r="I62" i="3"/>
  <c r="G62" i="3"/>
  <c r="E62" i="3"/>
  <c r="D62" i="3"/>
  <c r="M61" i="3"/>
  <c r="K61" i="3"/>
  <c r="I61" i="3"/>
  <c r="G61" i="3"/>
  <c r="E61" i="3"/>
  <c r="D61" i="3"/>
  <c r="L44" i="3"/>
  <c r="J44" i="3"/>
  <c r="H44" i="3"/>
  <c r="F44" i="3"/>
  <c r="M43" i="3"/>
  <c r="K43" i="3"/>
  <c r="I43" i="3"/>
  <c r="G43" i="3"/>
  <c r="E43" i="3"/>
  <c r="D43" i="3"/>
  <c r="M42" i="3"/>
  <c r="K42" i="3"/>
  <c r="I42" i="3"/>
  <c r="G42" i="3"/>
  <c r="E42" i="3"/>
  <c r="D42" i="3"/>
  <c r="M41" i="3"/>
  <c r="K41" i="3"/>
  <c r="I41" i="3"/>
  <c r="G41" i="3"/>
  <c r="E41" i="3"/>
  <c r="D41" i="3"/>
  <c r="L19" i="3"/>
  <c r="J19" i="3"/>
  <c r="H19" i="3"/>
  <c r="F19" i="3"/>
  <c r="M18" i="3"/>
  <c r="K18" i="3"/>
  <c r="I18" i="3"/>
  <c r="G18" i="3"/>
  <c r="E18" i="3"/>
  <c r="D18" i="3"/>
  <c r="M17" i="3"/>
  <c r="K17" i="3"/>
  <c r="I17" i="3"/>
  <c r="G17" i="3"/>
  <c r="E17" i="3"/>
  <c r="D17" i="3"/>
  <c r="M16" i="3"/>
  <c r="K16" i="3"/>
  <c r="I16" i="3"/>
  <c r="G16" i="3"/>
  <c r="E16" i="3"/>
  <c r="D16" i="3"/>
  <c r="L43" i="2"/>
  <c r="J43" i="2"/>
  <c r="H43" i="2"/>
  <c r="F43" i="2"/>
  <c r="M42" i="2"/>
  <c r="K42" i="2"/>
  <c r="I42" i="2"/>
  <c r="G42" i="2"/>
  <c r="E42" i="2"/>
  <c r="D42" i="2"/>
  <c r="M41" i="2"/>
  <c r="K41" i="2"/>
  <c r="I41" i="2"/>
  <c r="G41" i="2"/>
  <c r="E41" i="2"/>
  <c r="D41" i="2"/>
  <c r="M40" i="2"/>
  <c r="K40" i="2"/>
  <c r="I40" i="2"/>
  <c r="G40" i="2"/>
  <c r="E40" i="2"/>
  <c r="D40" i="2"/>
  <c r="L19" i="2"/>
  <c r="M18" i="2"/>
  <c r="M17" i="2"/>
  <c r="M16" i="2"/>
  <c r="J19" i="2"/>
  <c r="K18" i="2"/>
  <c r="K17" i="2"/>
  <c r="K16" i="2"/>
  <c r="H19" i="2"/>
  <c r="I18" i="2"/>
  <c r="I17" i="2"/>
  <c r="I16" i="2"/>
  <c r="G18" i="2"/>
  <c r="G17" i="2"/>
  <c r="G16" i="2"/>
  <c r="F19" i="2"/>
  <c r="E18" i="2"/>
  <c r="E17" i="2"/>
  <c r="E16" i="2"/>
  <c r="D18" i="2"/>
  <c r="D17" i="2"/>
  <c r="D16" i="2"/>
</calcChain>
</file>

<file path=xl/sharedStrings.xml><?xml version="1.0" encoding="utf-8"?>
<sst xmlns="http://schemas.openxmlformats.org/spreadsheetml/2006/main" count="251" uniqueCount="39">
  <si>
    <t xml:space="preserve">
Aug 1, 2017 to Jul 31, 2020</t>
  </si>
  <si>
    <t>assessment instrument name</t>
  </si>
  <si>
    <t>criterion name</t>
  </si>
  <si>
    <t>n</t>
  </si>
  <si>
    <t>mean</t>
  </si>
  <si>
    <t>mean %</t>
  </si>
  <si>
    <t>0.00-0.99 (n/%)</t>
  </si>
  <si>
    <t>Unacceptable (1.00-1.99) (n/%)</t>
  </si>
  <si>
    <t>Acceptable (2.00-2.99) (n/%)</t>
  </si>
  <si>
    <t>Target (3.00-3.99) (n/%)</t>
  </si>
  <si>
    <t>Disability Project</t>
  </si>
  <si>
    <t>Background Information</t>
  </si>
  <si>
    <t>Instructional Strategies</t>
  </si>
  <si>
    <t>Accommodations</t>
  </si>
  <si>
    <t>Outside Resources for Teachers</t>
  </si>
  <si>
    <t>Outside Resources for Parents/Families</t>
  </si>
  <si>
    <t>Title Page</t>
  </si>
  <si>
    <t>Reference Page</t>
  </si>
  <si>
    <t>Organization, Clarity, Grammar</t>
  </si>
  <si>
    <t>Reflection</t>
  </si>
  <si>
    <t>InTASC Standard 1 - Learner Development</t>
  </si>
  <si>
    <t>InTASC Standard 2 - Learning Differences</t>
  </si>
  <si>
    <t>N%</t>
  </si>
  <si>
    <t>Unacceptable 1</t>
  </si>
  <si>
    <t>Acceptable 2</t>
  </si>
  <si>
    <t>Target 3</t>
  </si>
  <si>
    <t>AVERAGE</t>
  </si>
  <si>
    <t>MIN</t>
  </si>
  <si>
    <t>MAX</t>
  </si>
  <si>
    <t>SUM</t>
  </si>
  <si>
    <t xml:space="preserve">
Aug 1, 2017 to Jul 31, 2018</t>
  </si>
  <si>
    <t>Actions</t>
  </si>
  <si>
    <t>No data available in table</t>
  </si>
  <si>
    <t xml:space="preserve">
Aug 1, 2018 to Jul 31, 2019</t>
  </si>
  <si>
    <t xml:space="preserve">
Aug 1, 2019 to Jul 31, 2020</t>
  </si>
  <si>
    <t>Fall 2017 - Spring 2020</t>
  </si>
  <si>
    <t>Fall 2017 - Spring 2018</t>
  </si>
  <si>
    <t>Fall 2018 - Spring 2019</t>
  </si>
  <si>
    <t>Fall 2019 - Spring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</si>
</sst>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rgb="FF000000"/>
      <name val="Museo-Sans-1"/>
      <family val="2"/>
      <charset val="1"/>
    </font>
    <font>
      <sz val="11"/>
      <color rgb="FF000000"/>
      <name val="Museo-Sans-1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7E6E6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9" fontId="2" fillId="0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Fill="1" applyAlignment="1"/>
    <xf numFmtId="2" fontId="0" fillId="4" borderId="2" xfId="0" applyNumberFormat="1" applyFill="1" applyBorder="1" applyAlignment="1">
      <alignment horizontal="center"/>
    </xf>
    <xf numFmtId="9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2" fontId="0" fillId="4" borderId="1" xfId="0" applyNumberFormat="1" applyFill="1" applyBorder="1"/>
    <xf numFmtId="2" fontId="1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2" fontId="1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ont="1" applyFill="1"/>
    <xf numFmtId="2" fontId="0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C310-A67F-4910-B748-C391EE8C3213}">
  <dimension ref="A1:N48"/>
  <sheetViews>
    <sheetView workbookViewId="0">
      <selection activeCell="D15" sqref="D15:N19"/>
    </sheetView>
  </sheetViews>
  <sheetFormatPr defaultRowHeight="15"/>
  <cols>
    <col min="1" max="1" width="33.28515625" customWidth="1"/>
    <col min="2" max="2" width="51" customWidth="1"/>
    <col min="4" max="4" width="9.140625" style="15"/>
    <col min="6" max="13" width="15.7109375" customWidth="1"/>
    <col min="14" max="14" width="12.7109375" customWidth="1"/>
  </cols>
  <sheetData>
    <row r="1" spans="1:14" s="1" customForma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0"/>
    </row>
    <row r="2" spans="1:14" s="1" customFormat="1" ht="15" customHeight="1">
      <c r="A2" s="21" t="s">
        <v>1</v>
      </c>
      <c r="B2" s="21" t="s">
        <v>2</v>
      </c>
      <c r="C2" s="21" t="s">
        <v>3</v>
      </c>
      <c r="D2" s="18" t="s">
        <v>4</v>
      </c>
      <c r="E2" s="21" t="s">
        <v>5</v>
      </c>
      <c r="F2" s="30" t="s">
        <v>6</v>
      </c>
      <c r="G2" s="30"/>
      <c r="H2" s="30" t="s">
        <v>7</v>
      </c>
      <c r="I2" s="30"/>
      <c r="J2" s="30" t="s">
        <v>8</v>
      </c>
      <c r="K2" s="30"/>
      <c r="L2" s="30" t="s">
        <v>9</v>
      </c>
      <c r="M2" s="30"/>
    </row>
    <row r="3" spans="1:14" s="1" customFormat="1">
      <c r="A3" s="23" t="s">
        <v>10</v>
      </c>
      <c r="B3" s="23" t="s">
        <v>11</v>
      </c>
      <c r="C3" s="23">
        <v>12</v>
      </c>
      <c r="D3" s="19">
        <v>2.83</v>
      </c>
      <c r="E3" s="2">
        <v>0.92</v>
      </c>
      <c r="F3" s="23"/>
      <c r="G3" s="23"/>
      <c r="H3" s="23"/>
      <c r="I3" s="23"/>
      <c r="J3" s="23">
        <v>2</v>
      </c>
      <c r="K3" s="23">
        <v>17</v>
      </c>
      <c r="L3" s="23">
        <v>10</v>
      </c>
      <c r="M3" s="23">
        <v>83</v>
      </c>
    </row>
    <row r="4" spans="1:14" s="1" customFormat="1">
      <c r="A4" s="23" t="s">
        <v>10</v>
      </c>
      <c r="B4" s="23" t="s">
        <v>12</v>
      </c>
      <c r="C4" s="23">
        <v>12</v>
      </c>
      <c r="D4" s="19">
        <v>2.63</v>
      </c>
      <c r="E4" s="2">
        <v>0.81</v>
      </c>
      <c r="F4" s="23">
        <v>1</v>
      </c>
      <c r="G4" s="23">
        <v>8</v>
      </c>
      <c r="H4" s="23"/>
      <c r="I4" s="23"/>
      <c r="J4" s="23">
        <v>2</v>
      </c>
      <c r="K4" s="23">
        <v>17</v>
      </c>
      <c r="L4" s="23">
        <v>9</v>
      </c>
      <c r="M4" s="23">
        <v>75</v>
      </c>
    </row>
    <row r="5" spans="1:14" s="1" customFormat="1">
      <c r="A5" s="23" t="s">
        <v>10</v>
      </c>
      <c r="B5" s="23" t="s">
        <v>13</v>
      </c>
      <c r="C5" s="23">
        <v>12</v>
      </c>
      <c r="D5" s="19">
        <v>2.67</v>
      </c>
      <c r="E5" s="2">
        <v>0.83</v>
      </c>
      <c r="F5" s="23">
        <v>1</v>
      </c>
      <c r="G5" s="23">
        <v>8</v>
      </c>
      <c r="H5" s="23"/>
      <c r="I5" s="23"/>
      <c r="J5" s="23">
        <v>1</v>
      </c>
      <c r="K5" s="23">
        <v>8</v>
      </c>
      <c r="L5" s="23">
        <v>10</v>
      </c>
      <c r="M5" s="23">
        <v>83</v>
      </c>
    </row>
    <row r="6" spans="1:14" s="1" customFormat="1">
      <c r="A6" s="23" t="s">
        <v>10</v>
      </c>
      <c r="B6" s="23" t="s">
        <v>14</v>
      </c>
      <c r="C6" s="23">
        <v>12</v>
      </c>
      <c r="D6" s="19">
        <v>2.79</v>
      </c>
      <c r="E6" s="2">
        <v>0.9</v>
      </c>
      <c r="F6" s="23"/>
      <c r="G6" s="23"/>
      <c r="H6" s="23"/>
      <c r="I6" s="23"/>
      <c r="J6" s="23">
        <v>4</v>
      </c>
      <c r="K6" s="23">
        <v>33</v>
      </c>
      <c r="L6" s="23">
        <v>8</v>
      </c>
      <c r="M6" s="23">
        <v>67</v>
      </c>
    </row>
    <row r="7" spans="1:14" s="1" customFormat="1">
      <c r="A7" s="23" t="s">
        <v>10</v>
      </c>
      <c r="B7" s="23" t="s">
        <v>15</v>
      </c>
      <c r="C7" s="23">
        <v>12</v>
      </c>
      <c r="D7" s="19">
        <v>2.38</v>
      </c>
      <c r="E7" s="2">
        <v>0.69</v>
      </c>
      <c r="F7" s="23">
        <v>2</v>
      </c>
      <c r="G7" s="23">
        <v>17</v>
      </c>
      <c r="H7" s="23"/>
      <c r="I7" s="23"/>
      <c r="J7" s="23">
        <v>3</v>
      </c>
      <c r="K7" s="23">
        <v>25</v>
      </c>
      <c r="L7" s="23">
        <v>7</v>
      </c>
      <c r="M7" s="23">
        <v>58</v>
      </c>
    </row>
    <row r="8" spans="1:14" s="1" customFormat="1">
      <c r="A8" s="23" t="s">
        <v>10</v>
      </c>
      <c r="B8" s="23" t="s">
        <v>16</v>
      </c>
      <c r="C8" s="23">
        <v>12</v>
      </c>
      <c r="D8" s="19">
        <v>2.2999999999999998</v>
      </c>
      <c r="E8" s="2">
        <v>0.65</v>
      </c>
      <c r="F8" s="23"/>
      <c r="G8" s="23"/>
      <c r="H8" s="23"/>
      <c r="I8" s="23"/>
      <c r="J8" s="23">
        <v>12</v>
      </c>
      <c r="K8" s="23">
        <v>100</v>
      </c>
      <c r="L8" s="23"/>
      <c r="M8" s="23"/>
    </row>
    <row r="9" spans="1:14" s="1" customFormat="1">
      <c r="A9" s="23" t="s">
        <v>10</v>
      </c>
      <c r="B9" s="23" t="s">
        <v>17</v>
      </c>
      <c r="C9" s="23">
        <v>12</v>
      </c>
      <c r="D9" s="19">
        <v>2.68</v>
      </c>
      <c r="E9" s="2">
        <v>0.84</v>
      </c>
      <c r="F9" s="23"/>
      <c r="G9" s="23"/>
      <c r="H9" s="23">
        <v>3</v>
      </c>
      <c r="I9" s="23">
        <v>25</v>
      </c>
      <c r="J9" s="23"/>
      <c r="K9" s="23"/>
      <c r="L9" s="23">
        <v>9</v>
      </c>
      <c r="M9" s="23">
        <v>75</v>
      </c>
    </row>
    <row r="10" spans="1:14" s="1" customFormat="1">
      <c r="A10" s="23" t="s">
        <v>10</v>
      </c>
      <c r="B10" s="23" t="s">
        <v>18</v>
      </c>
      <c r="C10" s="23">
        <v>12</v>
      </c>
      <c r="D10" s="19">
        <v>2.96</v>
      </c>
      <c r="E10" s="2">
        <v>0.98</v>
      </c>
      <c r="F10" s="23"/>
      <c r="G10" s="23"/>
      <c r="H10" s="23"/>
      <c r="I10" s="23"/>
      <c r="J10" s="23">
        <v>1</v>
      </c>
      <c r="K10" s="23">
        <v>8</v>
      </c>
      <c r="L10" s="23">
        <v>11</v>
      </c>
      <c r="M10" s="23">
        <v>92</v>
      </c>
    </row>
    <row r="11" spans="1:14" s="1" customFormat="1">
      <c r="A11" s="23" t="s">
        <v>10</v>
      </c>
      <c r="B11" s="23" t="s">
        <v>19</v>
      </c>
      <c r="C11" s="23">
        <v>12</v>
      </c>
      <c r="D11" s="19">
        <v>1.71</v>
      </c>
      <c r="E11" s="2">
        <v>0.35</v>
      </c>
      <c r="F11" s="23">
        <v>5</v>
      </c>
      <c r="G11" s="23">
        <v>42</v>
      </c>
      <c r="H11" s="23"/>
      <c r="I11" s="23"/>
      <c r="J11" s="23">
        <v>1</v>
      </c>
      <c r="K11" s="23">
        <v>8</v>
      </c>
      <c r="L11" s="23">
        <v>6</v>
      </c>
      <c r="M11" s="23">
        <v>50</v>
      </c>
    </row>
    <row r="12" spans="1:14" s="1" customFormat="1">
      <c r="A12" s="23" t="s">
        <v>10</v>
      </c>
      <c r="B12" s="23" t="s">
        <v>20</v>
      </c>
      <c r="C12" s="23">
        <v>12</v>
      </c>
      <c r="D12" s="19">
        <v>2.93</v>
      </c>
      <c r="E12" s="2">
        <v>0.97</v>
      </c>
      <c r="F12" s="23"/>
      <c r="G12" s="23"/>
      <c r="H12" s="23"/>
      <c r="I12" s="23"/>
      <c r="J12" s="23">
        <v>1</v>
      </c>
      <c r="K12" s="23">
        <v>8</v>
      </c>
      <c r="L12" s="23">
        <v>11</v>
      </c>
      <c r="M12" s="23">
        <v>92</v>
      </c>
    </row>
    <row r="13" spans="1:14" s="1" customFormat="1">
      <c r="A13" s="23" t="s">
        <v>10</v>
      </c>
      <c r="B13" s="23" t="s">
        <v>21</v>
      </c>
      <c r="C13" s="23">
        <v>12</v>
      </c>
      <c r="D13" s="19">
        <v>2.93</v>
      </c>
      <c r="E13" s="2">
        <v>0.97</v>
      </c>
      <c r="F13" s="23"/>
      <c r="G13" s="23"/>
      <c r="H13" s="23"/>
      <c r="I13" s="23"/>
      <c r="J13" s="23">
        <v>1</v>
      </c>
      <c r="K13" s="23">
        <v>8</v>
      </c>
      <c r="L13" s="23">
        <v>11</v>
      </c>
      <c r="M13" s="23">
        <v>92</v>
      </c>
    </row>
    <row r="15" spans="1:14" ht="30">
      <c r="D15" s="3" t="s">
        <v>4</v>
      </c>
      <c r="E15" s="4" t="s">
        <v>5</v>
      </c>
      <c r="F15" s="4">
        <v>0</v>
      </c>
      <c r="G15" s="4" t="s">
        <v>22</v>
      </c>
      <c r="H15" s="4" t="s">
        <v>23</v>
      </c>
      <c r="I15" s="4" t="s">
        <v>22</v>
      </c>
      <c r="J15" s="4" t="s">
        <v>24</v>
      </c>
      <c r="K15" s="4" t="s">
        <v>22</v>
      </c>
      <c r="L15" s="4" t="s">
        <v>25</v>
      </c>
      <c r="M15" s="4" t="s">
        <v>22</v>
      </c>
    </row>
    <row r="16" spans="1:14">
      <c r="D16" s="5">
        <f>AVERAGE(D3:D13)</f>
        <v>2.6190909090909091</v>
      </c>
      <c r="E16" s="6">
        <f>AVERAGE(E3:E13)</f>
        <v>0.81</v>
      </c>
      <c r="F16" s="5"/>
      <c r="G16" s="6">
        <f>AVERAGE(G3:G14)*0.01</f>
        <v>0.1875</v>
      </c>
      <c r="H16" s="5"/>
      <c r="I16" s="6">
        <f>AVERAGE(I3:I14)*0.01</f>
        <v>0.25</v>
      </c>
      <c r="J16" s="5"/>
      <c r="K16" s="6">
        <f>AVERAGE(K3:K14)*0.01</f>
        <v>0.23199999999999998</v>
      </c>
      <c r="L16" s="5"/>
      <c r="M16" s="6">
        <f>AVERAGE(M3:M14)*0.01</f>
        <v>0.76700000000000002</v>
      </c>
      <c r="N16" s="7" t="s">
        <v>26</v>
      </c>
    </row>
    <row r="17" spans="1:14">
      <c r="D17" s="5">
        <f>MIN(D3:D13)</f>
        <v>1.71</v>
      </c>
      <c r="E17" s="6">
        <f>MIN(E3:E13)</f>
        <v>0.35</v>
      </c>
      <c r="F17" s="5"/>
      <c r="G17" s="6">
        <f>MIN(G3:G13)*0.01</f>
        <v>0.08</v>
      </c>
      <c r="H17" s="5"/>
      <c r="I17" s="6">
        <f>MIN(I3:I13)*0.01</f>
        <v>0.25</v>
      </c>
      <c r="J17" s="5"/>
      <c r="K17" s="6">
        <f>MIN(K3:K13)*0.01</f>
        <v>0.08</v>
      </c>
      <c r="L17" s="5"/>
      <c r="M17" s="6">
        <f>MIN(M3:M13)*0.01</f>
        <v>0.5</v>
      </c>
      <c r="N17" s="7" t="s">
        <v>27</v>
      </c>
    </row>
    <row r="18" spans="1:14">
      <c r="D18" s="10">
        <f>MAX(D3:D13)</f>
        <v>2.96</v>
      </c>
      <c r="E18" s="11">
        <f>MAX(E3:E13)</f>
        <v>0.98</v>
      </c>
      <c r="F18" s="10"/>
      <c r="G18" s="11">
        <f>MAX(G3:G14)*0.01</f>
        <v>0.42</v>
      </c>
      <c r="H18" s="10"/>
      <c r="I18" s="11">
        <f>MAX(I3:I14)*0.01</f>
        <v>0.25</v>
      </c>
      <c r="J18" s="10"/>
      <c r="K18" s="11">
        <f>MAX(K3:K14)*0.01</f>
        <v>1</v>
      </c>
      <c r="L18" s="10"/>
      <c r="M18" s="11">
        <f>MAX(M3:M14)*0.01</f>
        <v>0.92</v>
      </c>
      <c r="N18" s="12" t="s">
        <v>28</v>
      </c>
    </row>
    <row r="19" spans="1:14">
      <c r="D19" s="13"/>
      <c r="E19" s="8"/>
      <c r="F19" s="7">
        <f>SUM(F3:F13)</f>
        <v>9</v>
      </c>
      <c r="G19" s="8"/>
      <c r="H19" s="7">
        <f>SUM(H3:H13)</f>
        <v>3</v>
      </c>
      <c r="I19" s="8"/>
      <c r="J19" s="7">
        <f>SUM(J3:J13)</f>
        <v>28</v>
      </c>
      <c r="K19" s="8"/>
      <c r="L19" s="7">
        <f>SUM(L3:L13)</f>
        <v>92</v>
      </c>
      <c r="M19" s="8"/>
      <c r="N19" s="7" t="s">
        <v>29</v>
      </c>
    </row>
    <row r="21" spans="1:14" s="9" customFormat="1">
      <c r="A21" s="25" t="s">
        <v>30</v>
      </c>
      <c r="B21" s="25"/>
      <c r="C21" s="25"/>
      <c r="D21" s="25"/>
      <c r="E21" s="25"/>
      <c r="F21" s="25"/>
      <c r="G21" s="20"/>
      <c r="H21" s="20"/>
    </row>
    <row r="22" spans="1:14" s="1" customFormat="1">
      <c r="A22" s="24" t="s">
        <v>1</v>
      </c>
      <c r="B22" s="24" t="s">
        <v>2</v>
      </c>
      <c r="C22" s="24" t="s">
        <v>3</v>
      </c>
      <c r="D22" s="16" t="s">
        <v>4</v>
      </c>
      <c r="E22" s="24" t="s">
        <v>5</v>
      </c>
      <c r="F22" s="28" t="s">
        <v>6</v>
      </c>
      <c r="G22" s="28"/>
      <c r="H22" s="24" t="s">
        <v>31</v>
      </c>
    </row>
    <row r="23" spans="1:14" s="1" customFormat="1">
      <c r="A23" s="29" t="s">
        <v>32</v>
      </c>
      <c r="B23" s="29"/>
      <c r="C23" s="29"/>
      <c r="D23" s="29"/>
      <c r="E23" s="29"/>
      <c r="F23" s="29"/>
      <c r="G23" s="29"/>
      <c r="H23" s="29"/>
    </row>
    <row r="24" spans="1:14" s="1" customFormat="1">
      <c r="D24" s="17"/>
    </row>
    <row r="25" spans="1:14" s="1" customFormat="1">
      <c r="A25" s="25" t="s">
        <v>33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0"/>
    </row>
    <row r="26" spans="1:14" s="1" customFormat="1">
      <c r="A26" s="21" t="s">
        <v>1</v>
      </c>
      <c r="B26" s="21" t="s">
        <v>2</v>
      </c>
      <c r="C26" s="21" t="s">
        <v>3</v>
      </c>
      <c r="D26" s="18" t="s">
        <v>4</v>
      </c>
      <c r="E26" s="21" t="s">
        <v>5</v>
      </c>
      <c r="F26" s="30" t="s">
        <v>6</v>
      </c>
      <c r="G26" s="30"/>
      <c r="H26" s="30" t="s">
        <v>7</v>
      </c>
      <c r="I26" s="30"/>
      <c r="J26" s="30" t="s">
        <v>8</v>
      </c>
      <c r="K26" s="30"/>
      <c r="L26" s="30" t="s">
        <v>9</v>
      </c>
      <c r="M26" s="30"/>
    </row>
    <row r="27" spans="1:14" s="1" customFormat="1">
      <c r="A27" s="23" t="s">
        <v>10</v>
      </c>
      <c r="B27" s="23" t="s">
        <v>11</v>
      </c>
      <c r="C27" s="23">
        <v>12</v>
      </c>
      <c r="D27" s="19">
        <v>2.83</v>
      </c>
      <c r="E27" s="2">
        <v>0.92</v>
      </c>
      <c r="F27" s="23"/>
      <c r="G27" s="23"/>
      <c r="H27" s="23"/>
      <c r="I27" s="23"/>
      <c r="J27" s="23">
        <v>2</v>
      </c>
      <c r="K27" s="23">
        <v>17</v>
      </c>
      <c r="L27" s="23">
        <v>10</v>
      </c>
      <c r="M27" s="23">
        <v>83</v>
      </c>
    </row>
    <row r="28" spans="1:14" s="1" customFormat="1">
      <c r="A28" s="23" t="s">
        <v>10</v>
      </c>
      <c r="B28" s="23" t="s">
        <v>12</v>
      </c>
      <c r="C28" s="23">
        <v>12</v>
      </c>
      <c r="D28" s="19">
        <v>2.63</v>
      </c>
      <c r="E28" s="2">
        <v>0.81</v>
      </c>
      <c r="F28" s="23">
        <v>1</v>
      </c>
      <c r="G28" s="23">
        <v>8</v>
      </c>
      <c r="H28" s="23"/>
      <c r="I28" s="23"/>
      <c r="J28" s="23">
        <v>2</v>
      </c>
      <c r="K28" s="23">
        <v>17</v>
      </c>
      <c r="L28" s="23">
        <v>9</v>
      </c>
      <c r="M28" s="23">
        <v>75</v>
      </c>
    </row>
    <row r="29" spans="1:14" s="1" customFormat="1">
      <c r="A29" s="23" t="s">
        <v>10</v>
      </c>
      <c r="B29" s="23" t="s">
        <v>13</v>
      </c>
      <c r="C29" s="23">
        <v>12</v>
      </c>
      <c r="D29" s="19">
        <v>2.67</v>
      </c>
      <c r="E29" s="2">
        <v>0.83</v>
      </c>
      <c r="F29" s="23">
        <v>1</v>
      </c>
      <c r="G29" s="23">
        <v>8</v>
      </c>
      <c r="H29" s="23"/>
      <c r="I29" s="23"/>
      <c r="J29" s="23">
        <v>1</v>
      </c>
      <c r="K29" s="23">
        <v>8</v>
      </c>
      <c r="L29" s="23">
        <v>10</v>
      </c>
      <c r="M29" s="23">
        <v>83</v>
      </c>
    </row>
    <row r="30" spans="1:14" s="1" customFormat="1">
      <c r="A30" s="23" t="s">
        <v>10</v>
      </c>
      <c r="B30" s="23" t="s">
        <v>14</v>
      </c>
      <c r="C30" s="23">
        <v>12</v>
      </c>
      <c r="D30" s="19">
        <v>2.79</v>
      </c>
      <c r="E30" s="2">
        <v>0.9</v>
      </c>
      <c r="F30" s="23"/>
      <c r="G30" s="23"/>
      <c r="H30" s="23"/>
      <c r="I30" s="23"/>
      <c r="J30" s="23">
        <v>4</v>
      </c>
      <c r="K30" s="23">
        <v>33</v>
      </c>
      <c r="L30" s="23">
        <v>8</v>
      </c>
      <c r="M30" s="23">
        <v>67</v>
      </c>
    </row>
    <row r="31" spans="1:14" s="1" customFormat="1">
      <c r="A31" s="23" t="s">
        <v>10</v>
      </c>
      <c r="B31" s="23" t="s">
        <v>15</v>
      </c>
      <c r="C31" s="23">
        <v>12</v>
      </c>
      <c r="D31" s="19">
        <v>2.38</v>
      </c>
      <c r="E31" s="2">
        <v>0.69</v>
      </c>
      <c r="F31" s="23">
        <v>2</v>
      </c>
      <c r="G31" s="23">
        <v>17</v>
      </c>
      <c r="H31" s="23"/>
      <c r="I31" s="23"/>
      <c r="J31" s="23">
        <v>3</v>
      </c>
      <c r="K31" s="23">
        <v>25</v>
      </c>
      <c r="L31" s="23">
        <v>7</v>
      </c>
      <c r="M31" s="23">
        <v>58</v>
      </c>
    </row>
    <row r="32" spans="1:14" s="1" customFormat="1">
      <c r="A32" s="23" t="s">
        <v>10</v>
      </c>
      <c r="B32" s="23" t="s">
        <v>16</v>
      </c>
      <c r="C32" s="23">
        <v>12</v>
      </c>
      <c r="D32" s="19">
        <v>2.2999999999999998</v>
      </c>
      <c r="E32" s="2">
        <v>0.65</v>
      </c>
      <c r="F32" s="23"/>
      <c r="G32" s="23"/>
      <c r="H32" s="23"/>
      <c r="I32" s="23"/>
      <c r="J32" s="23">
        <v>12</v>
      </c>
      <c r="K32" s="23">
        <v>100</v>
      </c>
      <c r="L32" s="23"/>
      <c r="M32" s="23"/>
    </row>
    <row r="33" spans="1:14" s="1" customFormat="1">
      <c r="A33" s="23" t="s">
        <v>10</v>
      </c>
      <c r="B33" s="23" t="s">
        <v>17</v>
      </c>
      <c r="C33" s="23">
        <v>12</v>
      </c>
      <c r="D33" s="19">
        <v>2.68</v>
      </c>
      <c r="E33" s="2">
        <v>0.84</v>
      </c>
      <c r="F33" s="23"/>
      <c r="G33" s="23"/>
      <c r="H33" s="23">
        <v>3</v>
      </c>
      <c r="I33" s="23">
        <v>25</v>
      </c>
      <c r="J33" s="23"/>
      <c r="K33" s="23"/>
      <c r="L33" s="23">
        <v>9</v>
      </c>
      <c r="M33" s="23">
        <v>75</v>
      </c>
    </row>
    <row r="34" spans="1:14" s="1" customFormat="1">
      <c r="A34" s="23" t="s">
        <v>10</v>
      </c>
      <c r="B34" s="23" t="s">
        <v>18</v>
      </c>
      <c r="C34" s="23">
        <v>12</v>
      </c>
      <c r="D34" s="19">
        <v>2.96</v>
      </c>
      <c r="E34" s="2">
        <v>0.98</v>
      </c>
      <c r="F34" s="23"/>
      <c r="G34" s="23"/>
      <c r="H34" s="23"/>
      <c r="I34" s="23"/>
      <c r="J34" s="23">
        <v>1</v>
      </c>
      <c r="K34" s="23">
        <v>8</v>
      </c>
      <c r="L34" s="23">
        <v>11</v>
      </c>
      <c r="M34" s="23">
        <v>92</v>
      </c>
    </row>
    <row r="35" spans="1:14" s="1" customFormat="1">
      <c r="A35" s="23" t="s">
        <v>10</v>
      </c>
      <c r="B35" s="23" t="s">
        <v>19</v>
      </c>
      <c r="C35" s="23">
        <v>12</v>
      </c>
      <c r="D35" s="19">
        <v>1.71</v>
      </c>
      <c r="E35" s="2">
        <v>0.35</v>
      </c>
      <c r="F35" s="23">
        <v>5</v>
      </c>
      <c r="G35" s="23">
        <v>42</v>
      </c>
      <c r="H35" s="23"/>
      <c r="I35" s="23"/>
      <c r="J35" s="23">
        <v>1</v>
      </c>
      <c r="K35" s="23">
        <v>8</v>
      </c>
      <c r="L35" s="23">
        <v>6</v>
      </c>
      <c r="M35" s="23">
        <v>50</v>
      </c>
    </row>
    <row r="36" spans="1:14" s="1" customFormat="1">
      <c r="A36" s="23" t="s">
        <v>10</v>
      </c>
      <c r="B36" s="23" t="s">
        <v>20</v>
      </c>
      <c r="C36" s="23">
        <v>12</v>
      </c>
      <c r="D36" s="19">
        <v>2.93</v>
      </c>
      <c r="E36" s="2">
        <v>0.97</v>
      </c>
      <c r="F36" s="23"/>
      <c r="G36" s="23"/>
      <c r="H36" s="23"/>
      <c r="I36" s="23"/>
      <c r="J36" s="23">
        <v>1</v>
      </c>
      <c r="K36" s="23">
        <v>8</v>
      </c>
      <c r="L36" s="23">
        <v>11</v>
      </c>
      <c r="M36" s="23">
        <v>92</v>
      </c>
    </row>
    <row r="37" spans="1:14" s="1" customFormat="1">
      <c r="A37" s="23" t="s">
        <v>10</v>
      </c>
      <c r="B37" s="23" t="s">
        <v>21</v>
      </c>
      <c r="C37" s="23">
        <v>12</v>
      </c>
      <c r="D37" s="19">
        <v>2.93</v>
      </c>
      <c r="E37" s="2">
        <v>0.97</v>
      </c>
      <c r="F37" s="23"/>
      <c r="G37" s="23"/>
      <c r="H37" s="23"/>
      <c r="I37" s="23"/>
      <c r="J37" s="23">
        <v>1</v>
      </c>
      <c r="K37" s="23">
        <v>8</v>
      </c>
      <c r="L37" s="23">
        <v>11</v>
      </c>
      <c r="M37" s="23">
        <v>92</v>
      </c>
    </row>
    <row r="38" spans="1:14" s="1" customFormat="1">
      <c r="D38" s="17"/>
    </row>
    <row r="39" spans="1:14" ht="20.25" customHeight="1">
      <c r="D39" s="3" t="s">
        <v>4</v>
      </c>
      <c r="E39" s="4" t="s">
        <v>5</v>
      </c>
      <c r="F39" s="4">
        <v>0</v>
      </c>
      <c r="G39" s="4" t="s">
        <v>22</v>
      </c>
      <c r="H39" s="4" t="s">
        <v>23</v>
      </c>
      <c r="I39" s="4" t="s">
        <v>22</v>
      </c>
      <c r="J39" s="4" t="s">
        <v>24</v>
      </c>
      <c r="K39" s="4" t="s">
        <v>22</v>
      </c>
      <c r="L39" s="4" t="s">
        <v>25</v>
      </c>
      <c r="M39" s="4" t="s">
        <v>22</v>
      </c>
    </row>
    <row r="40" spans="1:14">
      <c r="D40" s="5">
        <f>AVERAGE(D27:D37)</f>
        <v>2.6190909090909091</v>
      </c>
      <c r="E40" s="6">
        <f>AVERAGE(E27:E37)</f>
        <v>0.81</v>
      </c>
      <c r="F40" s="5"/>
      <c r="G40" s="6">
        <f>AVERAGE(G27:G38)*0.01</f>
        <v>0.1875</v>
      </c>
      <c r="H40" s="5"/>
      <c r="I40" s="6">
        <f>AVERAGE(I27:I38)*0.01</f>
        <v>0.25</v>
      </c>
      <c r="J40" s="5"/>
      <c r="K40" s="6">
        <f>AVERAGE(K27:K38)*0.01</f>
        <v>0.23199999999999998</v>
      </c>
      <c r="L40" s="5"/>
      <c r="M40" s="6">
        <f>AVERAGE(M27:M38)*0.01</f>
        <v>0.76700000000000002</v>
      </c>
      <c r="N40" s="7" t="s">
        <v>26</v>
      </c>
    </row>
    <row r="41" spans="1:14">
      <c r="D41" s="5">
        <f>MIN(D27:D37)</f>
        <v>1.71</v>
      </c>
      <c r="E41" s="6">
        <f>MIN(E27:E37)</f>
        <v>0.35</v>
      </c>
      <c r="F41" s="5"/>
      <c r="G41" s="6">
        <f>MIN(G27:G37)*0.01</f>
        <v>0.08</v>
      </c>
      <c r="H41" s="5"/>
      <c r="I41" s="6">
        <f>MIN(I27:I37)*0.01</f>
        <v>0.25</v>
      </c>
      <c r="J41" s="5"/>
      <c r="K41" s="6">
        <f>MIN(K27:K37)*0.01</f>
        <v>0.08</v>
      </c>
      <c r="L41" s="5"/>
      <c r="M41" s="6">
        <f>MIN(M27:M37)*0.01</f>
        <v>0.5</v>
      </c>
      <c r="N41" s="7" t="s">
        <v>27</v>
      </c>
    </row>
    <row r="42" spans="1:14">
      <c r="D42" s="10">
        <f>MAX(D27:D37)</f>
        <v>2.96</v>
      </c>
      <c r="E42" s="11">
        <f>MAX(E27:E37)</f>
        <v>0.98</v>
      </c>
      <c r="F42" s="10"/>
      <c r="G42" s="11">
        <f>MAX(G27:G38)*0.01</f>
        <v>0.42</v>
      </c>
      <c r="H42" s="10"/>
      <c r="I42" s="11">
        <f>MAX(I27:I38)*0.01</f>
        <v>0.25</v>
      </c>
      <c r="J42" s="10"/>
      <c r="K42" s="11">
        <f>MAX(K27:K38)*0.01</f>
        <v>1</v>
      </c>
      <c r="L42" s="10"/>
      <c r="M42" s="11">
        <f>MAX(M27:M38)*0.01</f>
        <v>0.92</v>
      </c>
      <c r="N42" s="12" t="s">
        <v>28</v>
      </c>
    </row>
    <row r="43" spans="1:14">
      <c r="D43" s="13"/>
      <c r="E43" s="8"/>
      <c r="F43" s="7">
        <f>SUM(F27:F37)</f>
        <v>9</v>
      </c>
      <c r="G43" s="8"/>
      <c r="H43" s="7">
        <f>SUM(H27:H37)</f>
        <v>3</v>
      </c>
      <c r="I43" s="8"/>
      <c r="J43" s="7">
        <f>SUM(J27:J37)</f>
        <v>28</v>
      </c>
      <c r="K43" s="8"/>
      <c r="L43" s="7">
        <f>SUM(L27:L37)</f>
        <v>92</v>
      </c>
      <c r="M43" s="8"/>
      <c r="N43" s="7" t="s">
        <v>29</v>
      </c>
    </row>
    <row r="46" spans="1:14">
      <c r="A46" s="25" t="s">
        <v>34</v>
      </c>
      <c r="B46" s="25"/>
      <c r="C46" s="25"/>
      <c r="D46" s="25"/>
      <c r="E46" s="25"/>
      <c r="F46" s="25"/>
      <c r="G46" s="20"/>
      <c r="H46" s="20"/>
    </row>
    <row r="47" spans="1:14">
      <c r="A47" s="22" t="s">
        <v>1</v>
      </c>
      <c r="B47" s="22" t="s">
        <v>2</v>
      </c>
      <c r="C47" s="22" t="s">
        <v>3</v>
      </c>
      <c r="D47" s="14" t="s">
        <v>4</v>
      </c>
      <c r="E47" s="22" t="s">
        <v>5</v>
      </c>
      <c r="F47" s="26" t="s">
        <v>6</v>
      </c>
      <c r="G47" s="26"/>
      <c r="H47" s="22" t="s">
        <v>31</v>
      </c>
    </row>
    <row r="48" spans="1:14" s="1" customFormat="1">
      <c r="A48" s="27" t="s">
        <v>32</v>
      </c>
      <c r="B48" s="27"/>
      <c r="C48" s="27"/>
      <c r="D48" s="27"/>
      <c r="E48" s="27"/>
      <c r="F48" s="27"/>
      <c r="G48" s="27"/>
      <c r="H48" s="27"/>
    </row>
  </sheetData>
  <mergeCells count="16">
    <mergeCell ref="A21:F21"/>
    <mergeCell ref="A1:L1"/>
    <mergeCell ref="F2:G2"/>
    <mergeCell ref="H2:I2"/>
    <mergeCell ref="J2:K2"/>
    <mergeCell ref="L2:M2"/>
    <mergeCell ref="A46:F46"/>
    <mergeCell ref="F47:G47"/>
    <mergeCell ref="A48:H48"/>
    <mergeCell ref="F22:G22"/>
    <mergeCell ref="A23:H23"/>
    <mergeCell ref="A25:L25"/>
    <mergeCell ref="F26:G26"/>
    <mergeCell ref="H26:I26"/>
    <mergeCell ref="J26:K26"/>
    <mergeCell ref="L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A347-1F7A-4E66-8548-D68A274BD6E5}">
  <dimension ref="A1:N64"/>
  <sheetViews>
    <sheetView tabSelected="1" workbookViewId="0">
      <selection sqref="A1:L1"/>
    </sheetView>
  </sheetViews>
  <sheetFormatPr defaultRowHeight="15"/>
  <cols>
    <col min="1" max="1" width="24.85546875" style="31" bestFit="1" customWidth="1"/>
    <col min="2" max="2" width="51.28515625" style="31" customWidth="1"/>
    <col min="3" max="3" width="9.140625" style="31"/>
    <col min="4" max="4" width="9.140625" style="32"/>
    <col min="5" max="5" width="9.140625" style="31"/>
    <col min="6" max="13" width="15" style="31" customWidth="1"/>
    <col min="14" max="16384" width="9.140625" style="31"/>
  </cols>
  <sheetData>
    <row r="1" spans="1:14" ht="27.75" customHeight="1">
      <c r="A1" s="41" t="s">
        <v>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34"/>
    </row>
    <row r="2" spans="1:14" ht="30">
      <c r="A2" s="35" t="s">
        <v>1</v>
      </c>
      <c r="B2" s="35" t="s">
        <v>2</v>
      </c>
      <c r="C2" s="35" t="s">
        <v>3</v>
      </c>
      <c r="D2" s="36" t="s">
        <v>4</v>
      </c>
      <c r="E2" s="35" t="s">
        <v>5</v>
      </c>
      <c r="F2" s="33" t="s">
        <v>6</v>
      </c>
      <c r="G2" s="33"/>
      <c r="H2" s="33" t="s">
        <v>7</v>
      </c>
      <c r="I2" s="33"/>
      <c r="J2" s="33" t="s">
        <v>8</v>
      </c>
      <c r="K2" s="33"/>
      <c r="L2" s="33" t="s">
        <v>9</v>
      </c>
      <c r="M2" s="33"/>
    </row>
    <row r="3" spans="1:14">
      <c r="A3" s="37" t="s">
        <v>10</v>
      </c>
      <c r="B3" s="37" t="s">
        <v>11</v>
      </c>
      <c r="C3" s="37">
        <v>12</v>
      </c>
      <c r="D3" s="38">
        <v>2.83</v>
      </c>
      <c r="E3" s="39">
        <v>0.92</v>
      </c>
      <c r="F3" s="37"/>
      <c r="G3" s="37"/>
      <c r="H3" s="37"/>
      <c r="I3" s="37"/>
      <c r="J3" s="37">
        <v>2</v>
      </c>
      <c r="K3" s="37">
        <v>17</v>
      </c>
      <c r="L3" s="37">
        <v>10</v>
      </c>
      <c r="M3" s="37">
        <v>83</v>
      </c>
    </row>
    <row r="4" spans="1:14">
      <c r="A4" s="37" t="s">
        <v>10</v>
      </c>
      <c r="B4" s="37" t="s">
        <v>12</v>
      </c>
      <c r="C4" s="37">
        <v>12</v>
      </c>
      <c r="D4" s="38">
        <v>2.63</v>
      </c>
      <c r="E4" s="39">
        <v>0.81</v>
      </c>
      <c r="F4" s="37">
        <v>1</v>
      </c>
      <c r="G4" s="37">
        <v>8</v>
      </c>
      <c r="H4" s="37"/>
      <c r="I4" s="37"/>
      <c r="J4" s="37">
        <v>2</v>
      </c>
      <c r="K4" s="37">
        <v>17</v>
      </c>
      <c r="L4" s="37">
        <v>9</v>
      </c>
      <c r="M4" s="37">
        <v>75</v>
      </c>
    </row>
    <row r="5" spans="1:14">
      <c r="A5" s="37" t="s">
        <v>10</v>
      </c>
      <c r="B5" s="37" t="s">
        <v>13</v>
      </c>
      <c r="C5" s="37">
        <v>12</v>
      </c>
      <c r="D5" s="38">
        <v>2.67</v>
      </c>
      <c r="E5" s="39">
        <v>0.83</v>
      </c>
      <c r="F5" s="37">
        <v>1</v>
      </c>
      <c r="G5" s="37">
        <v>8</v>
      </c>
      <c r="H5" s="37"/>
      <c r="I5" s="37"/>
      <c r="J5" s="37">
        <v>1</v>
      </c>
      <c r="K5" s="37">
        <v>8</v>
      </c>
      <c r="L5" s="37">
        <v>10</v>
      </c>
      <c r="M5" s="37">
        <v>83</v>
      </c>
    </row>
    <row r="6" spans="1:14">
      <c r="A6" s="37" t="s">
        <v>10</v>
      </c>
      <c r="B6" s="37" t="s">
        <v>14</v>
      </c>
      <c r="C6" s="37">
        <v>12</v>
      </c>
      <c r="D6" s="38">
        <v>2.79</v>
      </c>
      <c r="E6" s="39">
        <v>0.9</v>
      </c>
      <c r="F6" s="37"/>
      <c r="G6" s="37"/>
      <c r="H6" s="37"/>
      <c r="I6" s="37"/>
      <c r="J6" s="37">
        <v>4</v>
      </c>
      <c r="K6" s="37">
        <v>33</v>
      </c>
      <c r="L6" s="37">
        <v>8</v>
      </c>
      <c r="M6" s="37">
        <v>67</v>
      </c>
    </row>
    <row r="7" spans="1:14">
      <c r="A7" s="37" t="s">
        <v>10</v>
      </c>
      <c r="B7" s="37" t="s">
        <v>15</v>
      </c>
      <c r="C7" s="37">
        <v>12</v>
      </c>
      <c r="D7" s="38">
        <v>2.38</v>
      </c>
      <c r="E7" s="39">
        <v>0.69</v>
      </c>
      <c r="F7" s="37">
        <v>2</v>
      </c>
      <c r="G7" s="37">
        <v>17</v>
      </c>
      <c r="H7" s="37"/>
      <c r="I7" s="37"/>
      <c r="J7" s="37">
        <v>3</v>
      </c>
      <c r="K7" s="37">
        <v>25</v>
      </c>
      <c r="L7" s="37">
        <v>7</v>
      </c>
      <c r="M7" s="37">
        <v>58</v>
      </c>
    </row>
    <row r="8" spans="1:14">
      <c r="A8" s="37" t="s">
        <v>10</v>
      </c>
      <c r="B8" s="37" t="s">
        <v>16</v>
      </c>
      <c r="C8" s="37">
        <v>12</v>
      </c>
      <c r="D8" s="38">
        <v>2.2999999999999998</v>
      </c>
      <c r="E8" s="39">
        <v>0.65</v>
      </c>
      <c r="F8" s="37"/>
      <c r="G8" s="37"/>
      <c r="H8" s="37"/>
      <c r="I8" s="37"/>
      <c r="J8" s="37">
        <v>12</v>
      </c>
      <c r="K8" s="37">
        <v>100</v>
      </c>
      <c r="L8" s="37"/>
      <c r="M8" s="37"/>
    </row>
    <row r="9" spans="1:14">
      <c r="A9" s="37" t="s">
        <v>10</v>
      </c>
      <c r="B9" s="37" t="s">
        <v>17</v>
      </c>
      <c r="C9" s="37">
        <v>12</v>
      </c>
      <c r="D9" s="38">
        <v>2.68</v>
      </c>
      <c r="E9" s="39">
        <v>0.84</v>
      </c>
      <c r="F9" s="37"/>
      <c r="G9" s="37"/>
      <c r="H9" s="37">
        <v>3</v>
      </c>
      <c r="I9" s="37">
        <v>25</v>
      </c>
      <c r="J9" s="37"/>
      <c r="K9" s="37"/>
      <c r="L9" s="37">
        <v>9</v>
      </c>
      <c r="M9" s="37">
        <v>75</v>
      </c>
    </row>
    <row r="10" spans="1:14">
      <c r="A10" s="37" t="s">
        <v>10</v>
      </c>
      <c r="B10" s="37" t="s">
        <v>18</v>
      </c>
      <c r="C10" s="37">
        <v>12</v>
      </c>
      <c r="D10" s="38">
        <v>2.96</v>
      </c>
      <c r="E10" s="39">
        <v>0.98</v>
      </c>
      <c r="F10" s="37"/>
      <c r="G10" s="37"/>
      <c r="H10" s="37"/>
      <c r="I10" s="37"/>
      <c r="J10" s="37">
        <v>1</v>
      </c>
      <c r="K10" s="37">
        <v>8</v>
      </c>
      <c r="L10" s="37">
        <v>11</v>
      </c>
      <c r="M10" s="37">
        <v>92</v>
      </c>
    </row>
    <row r="11" spans="1:14">
      <c r="A11" s="37" t="s">
        <v>10</v>
      </c>
      <c r="B11" s="37" t="s">
        <v>19</v>
      </c>
      <c r="C11" s="37">
        <v>12</v>
      </c>
      <c r="D11" s="38">
        <v>1.71</v>
      </c>
      <c r="E11" s="39">
        <v>0.35</v>
      </c>
      <c r="F11" s="37">
        <v>5</v>
      </c>
      <c r="G11" s="37">
        <v>42</v>
      </c>
      <c r="H11" s="37"/>
      <c r="I11" s="37"/>
      <c r="J11" s="37">
        <v>1</v>
      </c>
      <c r="K11" s="37">
        <v>8</v>
      </c>
      <c r="L11" s="37">
        <v>6</v>
      </c>
      <c r="M11" s="37">
        <v>50</v>
      </c>
    </row>
    <row r="12" spans="1:14">
      <c r="A12" s="37" t="s">
        <v>10</v>
      </c>
      <c r="B12" s="37" t="s">
        <v>20</v>
      </c>
      <c r="C12" s="37">
        <v>12</v>
      </c>
      <c r="D12" s="38">
        <v>2.93</v>
      </c>
      <c r="E12" s="39">
        <v>0.97</v>
      </c>
      <c r="F12" s="37"/>
      <c r="G12" s="37"/>
      <c r="H12" s="37"/>
      <c r="I12" s="37"/>
      <c r="J12" s="37">
        <v>1</v>
      </c>
      <c r="K12" s="37">
        <v>8</v>
      </c>
      <c r="L12" s="37">
        <v>11</v>
      </c>
      <c r="M12" s="37">
        <v>92</v>
      </c>
    </row>
    <row r="13" spans="1:14">
      <c r="A13" s="37" t="s">
        <v>10</v>
      </c>
      <c r="B13" s="37" t="s">
        <v>21</v>
      </c>
      <c r="C13" s="37">
        <v>12</v>
      </c>
      <c r="D13" s="38">
        <v>2.93</v>
      </c>
      <c r="E13" s="39">
        <v>0.97</v>
      </c>
      <c r="F13" s="37"/>
      <c r="G13" s="37"/>
      <c r="H13" s="37"/>
      <c r="I13" s="37"/>
      <c r="J13" s="37">
        <v>1</v>
      </c>
      <c r="K13" s="37">
        <v>8</v>
      </c>
      <c r="L13" s="37">
        <v>11</v>
      </c>
      <c r="M13" s="37">
        <v>92</v>
      </c>
    </row>
    <row r="15" spans="1:14" ht="30">
      <c r="D15" s="3" t="s">
        <v>4</v>
      </c>
      <c r="E15" s="4" t="s">
        <v>5</v>
      </c>
      <c r="F15" s="4">
        <v>0</v>
      </c>
      <c r="G15" s="4" t="s">
        <v>22</v>
      </c>
      <c r="H15" s="4" t="s">
        <v>23</v>
      </c>
      <c r="I15" s="4" t="s">
        <v>22</v>
      </c>
      <c r="J15" s="4" t="s">
        <v>24</v>
      </c>
      <c r="K15" s="4" t="s">
        <v>22</v>
      </c>
      <c r="L15" s="4" t="s">
        <v>25</v>
      </c>
      <c r="M15" s="4" t="s">
        <v>22</v>
      </c>
      <c r="N15"/>
    </row>
    <row r="16" spans="1:14">
      <c r="D16" s="5">
        <f>AVERAGE(D3:D13)</f>
        <v>2.6190909090909091</v>
      </c>
      <c r="E16" s="6">
        <f>AVERAGE(E3:E13)</f>
        <v>0.81</v>
      </c>
      <c r="F16" s="5"/>
      <c r="G16" s="6">
        <f>AVERAGE(G3:G14)*0.01</f>
        <v>0.1875</v>
      </c>
      <c r="H16" s="5"/>
      <c r="I16" s="6">
        <f>AVERAGE(I3:I14)*0.01</f>
        <v>0.25</v>
      </c>
      <c r="J16" s="5"/>
      <c r="K16" s="6">
        <f>AVERAGE(K3:K14)*0.01</f>
        <v>0.23199999999999998</v>
      </c>
      <c r="L16" s="5"/>
      <c r="M16" s="6">
        <f>AVERAGE(M3:M14)*0.01</f>
        <v>0.76700000000000002</v>
      </c>
      <c r="N16" s="7" t="s">
        <v>26</v>
      </c>
    </row>
    <row r="17" spans="1:14">
      <c r="D17" s="5">
        <f>MIN(D3:D13)</f>
        <v>1.71</v>
      </c>
      <c r="E17" s="6">
        <f>MIN(E3:E13)</f>
        <v>0.35</v>
      </c>
      <c r="F17" s="5"/>
      <c r="G17" s="6">
        <f>MIN(G3:G13)*0.01</f>
        <v>0.08</v>
      </c>
      <c r="H17" s="5"/>
      <c r="I17" s="6">
        <f>MIN(I3:I13)*0.01</f>
        <v>0.25</v>
      </c>
      <c r="J17" s="5"/>
      <c r="K17" s="6">
        <f>MIN(K3:K13)*0.01</f>
        <v>0.08</v>
      </c>
      <c r="L17" s="5"/>
      <c r="M17" s="6">
        <f>MIN(M3:M13)*0.01</f>
        <v>0.5</v>
      </c>
      <c r="N17" s="7" t="s">
        <v>27</v>
      </c>
    </row>
    <row r="18" spans="1:14">
      <c r="D18" s="10">
        <f>MAX(D3:D13)</f>
        <v>2.96</v>
      </c>
      <c r="E18" s="11">
        <f>MAX(E3:E13)</f>
        <v>0.98</v>
      </c>
      <c r="F18" s="10"/>
      <c r="G18" s="11">
        <f>MAX(G3:G14)*0.01</f>
        <v>0.42</v>
      </c>
      <c r="H18" s="10"/>
      <c r="I18" s="11">
        <f>MAX(I3:I14)*0.01</f>
        <v>0.25</v>
      </c>
      <c r="J18" s="10"/>
      <c r="K18" s="11">
        <f>MAX(K3:K14)*0.01</f>
        <v>1</v>
      </c>
      <c r="L18" s="10"/>
      <c r="M18" s="11">
        <f>MAX(M3:M14)*0.01</f>
        <v>0.92</v>
      </c>
      <c r="N18" s="12" t="s">
        <v>28</v>
      </c>
    </row>
    <row r="19" spans="1:14">
      <c r="D19" s="13"/>
      <c r="E19" s="8"/>
      <c r="F19" s="7">
        <f>SUM(F3:F13)</f>
        <v>9</v>
      </c>
      <c r="G19" s="8"/>
      <c r="H19" s="7">
        <f>SUM(H3:H13)</f>
        <v>3</v>
      </c>
      <c r="I19" s="8"/>
      <c r="J19" s="7">
        <f>SUM(J3:J13)</f>
        <v>28</v>
      </c>
      <c r="K19" s="8"/>
      <c r="L19" s="7">
        <f>SUM(L3:L13)</f>
        <v>92</v>
      </c>
      <c r="M19" s="8"/>
      <c r="N19" s="7" t="s">
        <v>29</v>
      </c>
    </row>
    <row r="21" spans="1:14" ht="27.75" customHeight="1">
      <c r="A21" s="41" t="s">
        <v>36</v>
      </c>
      <c r="B21" s="41"/>
      <c r="C21" s="41"/>
      <c r="D21" s="41"/>
      <c r="E21" s="41"/>
      <c r="F21" s="41"/>
      <c r="G21" s="34"/>
      <c r="H21" s="1"/>
    </row>
    <row r="22" spans="1:14" ht="30">
      <c r="A22" s="35" t="s">
        <v>1</v>
      </c>
      <c r="B22" s="35" t="s">
        <v>2</v>
      </c>
      <c r="C22" s="35" t="s">
        <v>3</v>
      </c>
      <c r="D22" s="36" t="s">
        <v>4</v>
      </c>
      <c r="E22" s="35" t="s">
        <v>5</v>
      </c>
      <c r="F22" s="33" t="s">
        <v>6</v>
      </c>
      <c r="G22" s="33"/>
      <c r="H22" s="1"/>
    </row>
    <row r="23" spans="1:14">
      <c r="A23" s="40" t="s">
        <v>32</v>
      </c>
      <c r="B23" s="40"/>
      <c r="C23" s="40"/>
      <c r="D23" s="40"/>
      <c r="E23" s="40"/>
      <c r="F23" s="40"/>
      <c r="G23" s="40"/>
      <c r="H23" s="40"/>
    </row>
    <row r="24" spans="1:14" s="1" customFormat="1">
      <c r="D24" s="17"/>
    </row>
    <row r="26" spans="1:14" ht="27.75" customHeight="1">
      <c r="A26" s="41" t="s">
        <v>37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34"/>
    </row>
    <row r="27" spans="1:14" ht="30">
      <c r="A27" s="35" t="s">
        <v>1</v>
      </c>
      <c r="B27" s="35" t="s">
        <v>2</v>
      </c>
      <c r="C27" s="35" t="s">
        <v>3</v>
      </c>
      <c r="D27" s="36" t="s">
        <v>4</v>
      </c>
      <c r="E27" s="35" t="s">
        <v>5</v>
      </c>
      <c r="F27" s="33" t="s">
        <v>6</v>
      </c>
      <c r="G27" s="33"/>
      <c r="H27" s="33" t="s">
        <v>7</v>
      </c>
      <c r="I27" s="33"/>
      <c r="J27" s="33" t="s">
        <v>8</v>
      </c>
      <c r="K27" s="33"/>
      <c r="L27" s="33" t="s">
        <v>9</v>
      </c>
      <c r="M27" s="33"/>
    </row>
    <row r="28" spans="1:14">
      <c r="A28" s="37" t="s">
        <v>10</v>
      </c>
      <c r="B28" s="37" t="s">
        <v>11</v>
      </c>
      <c r="C28" s="37">
        <v>2</v>
      </c>
      <c r="D28" s="38">
        <v>3</v>
      </c>
      <c r="E28" s="39">
        <v>1</v>
      </c>
      <c r="F28" s="37"/>
      <c r="G28" s="37"/>
      <c r="H28" s="37"/>
      <c r="I28" s="37"/>
      <c r="J28" s="37"/>
      <c r="K28" s="37"/>
      <c r="L28" s="37">
        <v>2</v>
      </c>
      <c r="M28" s="37">
        <v>100</v>
      </c>
    </row>
    <row r="29" spans="1:14">
      <c r="A29" s="37" t="s">
        <v>10</v>
      </c>
      <c r="B29" s="37" t="s">
        <v>12</v>
      </c>
      <c r="C29" s="37">
        <v>2</v>
      </c>
      <c r="D29" s="38">
        <v>3</v>
      </c>
      <c r="E29" s="39">
        <v>1</v>
      </c>
      <c r="F29" s="37"/>
      <c r="G29" s="37"/>
      <c r="H29" s="37"/>
      <c r="I29" s="37"/>
      <c r="J29" s="37"/>
      <c r="K29" s="37"/>
      <c r="L29" s="37">
        <v>2</v>
      </c>
      <c r="M29" s="37">
        <v>100</v>
      </c>
    </row>
    <row r="30" spans="1:14">
      <c r="A30" s="37" t="s">
        <v>10</v>
      </c>
      <c r="B30" s="37" t="s">
        <v>13</v>
      </c>
      <c r="C30" s="37">
        <v>2</v>
      </c>
      <c r="D30" s="38">
        <v>1.5</v>
      </c>
      <c r="E30" s="39">
        <v>0.25</v>
      </c>
      <c r="F30" s="37">
        <v>1</v>
      </c>
      <c r="G30" s="37">
        <v>50</v>
      </c>
      <c r="H30" s="37"/>
      <c r="I30" s="37"/>
      <c r="J30" s="37"/>
      <c r="K30" s="37"/>
      <c r="L30" s="37">
        <v>1</v>
      </c>
      <c r="M30" s="37">
        <v>50</v>
      </c>
    </row>
    <row r="31" spans="1:14">
      <c r="A31" s="37" t="s">
        <v>10</v>
      </c>
      <c r="B31" s="37" t="s">
        <v>14</v>
      </c>
      <c r="C31" s="37">
        <v>2</v>
      </c>
      <c r="D31" s="38">
        <v>3</v>
      </c>
      <c r="E31" s="39">
        <v>1</v>
      </c>
      <c r="F31" s="37"/>
      <c r="G31" s="37"/>
      <c r="H31" s="37"/>
      <c r="I31" s="37"/>
      <c r="J31" s="37"/>
      <c r="K31" s="37"/>
      <c r="L31" s="37">
        <v>2</v>
      </c>
      <c r="M31" s="37">
        <v>100</v>
      </c>
    </row>
    <row r="32" spans="1:14">
      <c r="A32" s="37" t="s">
        <v>10</v>
      </c>
      <c r="B32" s="37" t="s">
        <v>15</v>
      </c>
      <c r="C32" s="37">
        <v>2</v>
      </c>
      <c r="D32" s="38">
        <v>3</v>
      </c>
      <c r="E32" s="39">
        <v>1</v>
      </c>
      <c r="F32" s="37"/>
      <c r="G32" s="37"/>
      <c r="H32" s="37"/>
      <c r="I32" s="37"/>
      <c r="J32" s="37"/>
      <c r="K32" s="37"/>
      <c r="L32" s="37">
        <v>2</v>
      </c>
      <c r="M32" s="37">
        <v>100</v>
      </c>
    </row>
    <row r="33" spans="1:14">
      <c r="A33" s="37" t="s">
        <v>10</v>
      </c>
      <c r="B33" s="37" t="s">
        <v>16</v>
      </c>
      <c r="C33" s="37">
        <v>2</v>
      </c>
      <c r="D33" s="38">
        <v>2.2999999999999998</v>
      </c>
      <c r="E33" s="39">
        <v>0.65</v>
      </c>
      <c r="F33" s="37"/>
      <c r="G33" s="37"/>
      <c r="H33" s="37"/>
      <c r="I33" s="37"/>
      <c r="J33" s="37">
        <v>2</v>
      </c>
      <c r="K33" s="37">
        <v>100</v>
      </c>
      <c r="L33" s="37"/>
      <c r="M33" s="37"/>
    </row>
    <row r="34" spans="1:14">
      <c r="A34" s="37" t="s">
        <v>10</v>
      </c>
      <c r="B34" s="37" t="s">
        <v>17</v>
      </c>
      <c r="C34" s="37">
        <v>2</v>
      </c>
      <c r="D34" s="38">
        <v>3</v>
      </c>
      <c r="E34" s="39">
        <v>1</v>
      </c>
      <c r="F34" s="37"/>
      <c r="G34" s="37"/>
      <c r="H34" s="37"/>
      <c r="I34" s="37"/>
      <c r="J34" s="37"/>
      <c r="K34" s="37"/>
      <c r="L34" s="37">
        <v>2</v>
      </c>
      <c r="M34" s="37">
        <v>100</v>
      </c>
    </row>
    <row r="35" spans="1:14">
      <c r="A35" s="37" t="s">
        <v>10</v>
      </c>
      <c r="B35" s="37" t="s">
        <v>18</v>
      </c>
      <c r="C35" s="37">
        <v>2</v>
      </c>
      <c r="D35" s="38">
        <v>3</v>
      </c>
      <c r="E35" s="39">
        <v>1</v>
      </c>
      <c r="F35" s="37"/>
      <c r="G35" s="37"/>
      <c r="H35" s="37"/>
      <c r="I35" s="37"/>
      <c r="J35" s="37"/>
      <c r="K35" s="37"/>
      <c r="L35" s="37">
        <v>2</v>
      </c>
      <c r="M35" s="37">
        <v>100</v>
      </c>
    </row>
    <row r="36" spans="1:14">
      <c r="A36" s="37" t="s">
        <v>10</v>
      </c>
      <c r="B36" s="37" t="s">
        <v>19</v>
      </c>
      <c r="C36" s="37">
        <v>2</v>
      </c>
      <c r="D36" s="38">
        <v>1.5</v>
      </c>
      <c r="E36" s="39">
        <v>0.25</v>
      </c>
      <c r="F36" s="37">
        <v>1</v>
      </c>
      <c r="G36" s="37">
        <v>50</v>
      </c>
      <c r="H36" s="37"/>
      <c r="I36" s="37"/>
      <c r="J36" s="37"/>
      <c r="K36" s="37"/>
      <c r="L36" s="37">
        <v>1</v>
      </c>
      <c r="M36" s="37">
        <v>50</v>
      </c>
    </row>
    <row r="37" spans="1:14">
      <c r="A37" s="37" t="s">
        <v>10</v>
      </c>
      <c r="B37" s="37" t="s">
        <v>20</v>
      </c>
      <c r="C37" s="37">
        <v>2</v>
      </c>
      <c r="D37" s="38">
        <v>3</v>
      </c>
      <c r="E37" s="39">
        <v>1</v>
      </c>
      <c r="F37" s="37"/>
      <c r="G37" s="37"/>
      <c r="H37" s="37"/>
      <c r="I37" s="37"/>
      <c r="J37" s="37"/>
      <c r="K37" s="37"/>
      <c r="L37" s="37">
        <v>2</v>
      </c>
      <c r="M37" s="37">
        <v>100</v>
      </c>
    </row>
    <row r="38" spans="1:14">
      <c r="A38" s="37" t="s">
        <v>10</v>
      </c>
      <c r="B38" s="37" t="s">
        <v>21</v>
      </c>
      <c r="C38" s="37">
        <v>2</v>
      </c>
      <c r="D38" s="38">
        <v>3</v>
      </c>
      <c r="E38" s="39">
        <v>1</v>
      </c>
      <c r="F38" s="37"/>
      <c r="G38" s="37"/>
      <c r="H38" s="37"/>
      <c r="I38" s="37"/>
      <c r="J38" s="37"/>
      <c r="K38" s="37"/>
      <c r="L38" s="37">
        <v>2</v>
      </c>
      <c r="M38" s="37">
        <v>100</v>
      </c>
    </row>
    <row r="40" spans="1:14" ht="30">
      <c r="D40" s="3" t="s">
        <v>4</v>
      </c>
      <c r="E40" s="4" t="s">
        <v>5</v>
      </c>
      <c r="F40" s="4">
        <v>0</v>
      </c>
      <c r="G40" s="4" t="s">
        <v>22</v>
      </c>
      <c r="H40" s="4" t="s">
        <v>23</v>
      </c>
      <c r="I40" s="4" t="s">
        <v>22</v>
      </c>
      <c r="J40" s="4" t="s">
        <v>24</v>
      </c>
      <c r="K40" s="4" t="s">
        <v>22</v>
      </c>
      <c r="L40" s="4" t="s">
        <v>25</v>
      </c>
      <c r="M40" s="4" t="s">
        <v>22</v>
      </c>
      <c r="N40"/>
    </row>
    <row r="41" spans="1:14">
      <c r="D41" s="5">
        <f>AVERAGE(D28:D38)</f>
        <v>2.6636363636363636</v>
      </c>
      <c r="E41" s="6">
        <f>AVERAGE(E28:E38)</f>
        <v>0.8318181818181819</v>
      </c>
      <c r="F41" s="5"/>
      <c r="G41" s="6">
        <f>AVERAGE(G28:G39)*0.01</f>
        <v>0.5</v>
      </c>
      <c r="H41" s="5"/>
      <c r="I41" s="6" t="e">
        <f>AVERAGE(I28:I39)*0.01</f>
        <v>#DIV/0!</v>
      </c>
      <c r="J41" s="5"/>
      <c r="K41" s="6">
        <f>AVERAGE(K28:K39)*0.01</f>
        <v>1</v>
      </c>
      <c r="L41" s="5"/>
      <c r="M41" s="6">
        <f>AVERAGE(M28:M39)*0.01</f>
        <v>0.9</v>
      </c>
      <c r="N41" s="7" t="s">
        <v>26</v>
      </c>
    </row>
    <row r="42" spans="1:14">
      <c r="D42" s="5">
        <f>MIN(D28:D38)</f>
        <v>1.5</v>
      </c>
      <c r="E42" s="6">
        <f>MIN(E28:E38)</f>
        <v>0.25</v>
      </c>
      <c r="F42" s="5"/>
      <c r="G42" s="6">
        <f>MIN(G28:G38)*0.01</f>
        <v>0.5</v>
      </c>
      <c r="H42" s="5"/>
      <c r="I42" s="6">
        <f>MIN(I28:I38)*0.01</f>
        <v>0</v>
      </c>
      <c r="J42" s="5"/>
      <c r="K42" s="6">
        <f>MIN(K28:K38)*0.01</f>
        <v>1</v>
      </c>
      <c r="L42" s="5"/>
      <c r="M42" s="6">
        <f>MIN(M28:M38)*0.01</f>
        <v>0.5</v>
      </c>
      <c r="N42" s="7" t="s">
        <v>27</v>
      </c>
    </row>
    <row r="43" spans="1:14">
      <c r="D43" s="10">
        <f>MAX(D28:D38)</f>
        <v>3</v>
      </c>
      <c r="E43" s="11">
        <f>MAX(E28:E38)</f>
        <v>1</v>
      </c>
      <c r="F43" s="10"/>
      <c r="G43" s="11">
        <f>MAX(G28:G39)*0.01</f>
        <v>0.5</v>
      </c>
      <c r="H43" s="10"/>
      <c r="I43" s="11">
        <f>MAX(I28:I39)*0.01</f>
        <v>0</v>
      </c>
      <c r="J43" s="10"/>
      <c r="K43" s="11">
        <f>MAX(K28:K39)*0.01</f>
        <v>1</v>
      </c>
      <c r="L43" s="10"/>
      <c r="M43" s="11">
        <f>MAX(M28:M39)*0.01</f>
        <v>1</v>
      </c>
      <c r="N43" s="12" t="s">
        <v>28</v>
      </c>
    </row>
    <row r="44" spans="1:14">
      <c r="D44" s="13"/>
      <c r="E44" s="8"/>
      <c r="F44" s="7">
        <f>SUM(F28:F38)</f>
        <v>2</v>
      </c>
      <c r="G44" s="8"/>
      <c r="H44" s="7">
        <f>SUM(H28:H38)</f>
        <v>0</v>
      </c>
      <c r="I44" s="8"/>
      <c r="J44" s="7">
        <f>SUM(J28:J38)</f>
        <v>2</v>
      </c>
      <c r="K44" s="8"/>
      <c r="L44" s="7">
        <f>SUM(L28:L38)</f>
        <v>18</v>
      </c>
      <c r="M44" s="8"/>
      <c r="N44" s="7" t="s">
        <v>29</v>
      </c>
    </row>
    <row r="46" spans="1:14" ht="27.75" customHeight="1">
      <c r="A46" s="41" t="s">
        <v>38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34"/>
    </row>
    <row r="47" spans="1:14" ht="30">
      <c r="A47" s="35" t="s">
        <v>1</v>
      </c>
      <c r="B47" s="35" t="s">
        <v>2</v>
      </c>
      <c r="C47" s="35" t="s">
        <v>3</v>
      </c>
      <c r="D47" s="36" t="s">
        <v>4</v>
      </c>
      <c r="E47" s="35" t="s">
        <v>5</v>
      </c>
      <c r="F47" s="33" t="s">
        <v>6</v>
      </c>
      <c r="G47" s="33"/>
      <c r="H47" s="33" t="s">
        <v>7</v>
      </c>
      <c r="I47" s="33"/>
      <c r="J47" s="33" t="s">
        <v>8</v>
      </c>
      <c r="K47" s="33"/>
      <c r="L47" s="33" t="s">
        <v>9</v>
      </c>
      <c r="M47" s="33"/>
    </row>
    <row r="48" spans="1:14">
      <c r="A48" s="37" t="s">
        <v>10</v>
      </c>
      <c r="B48" s="37" t="s">
        <v>11</v>
      </c>
      <c r="C48" s="37">
        <v>10</v>
      </c>
      <c r="D48" s="38">
        <v>2.8</v>
      </c>
      <c r="E48" s="39">
        <v>0.9</v>
      </c>
      <c r="F48" s="37"/>
      <c r="G48" s="37"/>
      <c r="H48" s="37"/>
      <c r="I48" s="37"/>
      <c r="J48" s="37">
        <v>2</v>
      </c>
      <c r="K48" s="37">
        <v>20</v>
      </c>
      <c r="L48" s="37">
        <v>8</v>
      </c>
      <c r="M48" s="37">
        <v>80</v>
      </c>
    </row>
    <row r="49" spans="1:14">
      <c r="A49" s="37" t="s">
        <v>10</v>
      </c>
      <c r="B49" s="37" t="s">
        <v>12</v>
      </c>
      <c r="C49" s="37">
        <v>10</v>
      </c>
      <c r="D49" s="38">
        <v>2.5499999999999998</v>
      </c>
      <c r="E49" s="39">
        <v>0.78</v>
      </c>
      <c r="F49" s="37">
        <v>1</v>
      </c>
      <c r="G49" s="37">
        <v>10</v>
      </c>
      <c r="H49" s="37"/>
      <c r="I49" s="37"/>
      <c r="J49" s="37">
        <v>2</v>
      </c>
      <c r="K49" s="37">
        <v>20</v>
      </c>
      <c r="L49" s="37">
        <v>7</v>
      </c>
      <c r="M49" s="37">
        <v>70</v>
      </c>
    </row>
    <row r="50" spans="1:14">
      <c r="A50" s="37" t="s">
        <v>10</v>
      </c>
      <c r="B50" s="37" t="s">
        <v>13</v>
      </c>
      <c r="C50" s="37">
        <v>10</v>
      </c>
      <c r="D50" s="38">
        <v>2.9</v>
      </c>
      <c r="E50" s="39">
        <v>0.95</v>
      </c>
      <c r="F50" s="37"/>
      <c r="G50" s="37"/>
      <c r="H50" s="37"/>
      <c r="I50" s="37"/>
      <c r="J50" s="37">
        <v>1</v>
      </c>
      <c r="K50" s="37">
        <v>10</v>
      </c>
      <c r="L50" s="37">
        <v>9</v>
      </c>
      <c r="M50" s="37">
        <v>90</v>
      </c>
    </row>
    <row r="51" spans="1:14">
      <c r="A51" s="37" t="s">
        <v>10</v>
      </c>
      <c r="B51" s="37" t="s">
        <v>14</v>
      </c>
      <c r="C51" s="37">
        <v>10</v>
      </c>
      <c r="D51" s="38">
        <v>2.75</v>
      </c>
      <c r="E51" s="39">
        <v>0.88</v>
      </c>
      <c r="F51" s="37"/>
      <c r="G51" s="37"/>
      <c r="H51" s="37"/>
      <c r="I51" s="37"/>
      <c r="J51" s="37">
        <v>4</v>
      </c>
      <c r="K51" s="37">
        <v>40</v>
      </c>
      <c r="L51" s="37">
        <v>6</v>
      </c>
      <c r="M51" s="37">
        <v>60</v>
      </c>
    </row>
    <row r="52" spans="1:14">
      <c r="A52" s="37" t="s">
        <v>10</v>
      </c>
      <c r="B52" s="37" t="s">
        <v>15</v>
      </c>
      <c r="C52" s="37">
        <v>10</v>
      </c>
      <c r="D52" s="38">
        <v>2.25</v>
      </c>
      <c r="E52" s="39">
        <v>0.62</v>
      </c>
      <c r="F52" s="37">
        <v>2</v>
      </c>
      <c r="G52" s="37">
        <v>20</v>
      </c>
      <c r="H52" s="37"/>
      <c r="I52" s="37"/>
      <c r="J52" s="37">
        <v>3</v>
      </c>
      <c r="K52" s="37">
        <v>30</v>
      </c>
      <c r="L52" s="37">
        <v>5</v>
      </c>
      <c r="M52" s="37">
        <v>50</v>
      </c>
    </row>
    <row r="53" spans="1:14">
      <c r="A53" s="37" t="s">
        <v>10</v>
      </c>
      <c r="B53" s="37" t="s">
        <v>16</v>
      </c>
      <c r="C53" s="37">
        <v>10</v>
      </c>
      <c r="D53" s="38">
        <v>2.2999999999999998</v>
      </c>
      <c r="E53" s="39">
        <v>0.65</v>
      </c>
      <c r="F53" s="37"/>
      <c r="G53" s="37"/>
      <c r="H53" s="37"/>
      <c r="I53" s="37"/>
      <c r="J53" s="37">
        <v>10</v>
      </c>
      <c r="K53" s="37">
        <v>100</v>
      </c>
      <c r="L53" s="37"/>
      <c r="M53" s="37"/>
    </row>
    <row r="54" spans="1:14">
      <c r="A54" s="37" t="s">
        <v>10</v>
      </c>
      <c r="B54" s="37" t="s">
        <v>17</v>
      </c>
      <c r="C54" s="37">
        <v>10</v>
      </c>
      <c r="D54" s="38">
        <v>2.62</v>
      </c>
      <c r="E54" s="39">
        <v>0.81</v>
      </c>
      <c r="F54" s="37"/>
      <c r="G54" s="37"/>
      <c r="H54" s="37">
        <v>3</v>
      </c>
      <c r="I54" s="37">
        <v>30</v>
      </c>
      <c r="J54" s="37"/>
      <c r="K54" s="37"/>
      <c r="L54" s="37">
        <v>7</v>
      </c>
      <c r="M54" s="37">
        <v>70</v>
      </c>
    </row>
    <row r="55" spans="1:14">
      <c r="A55" s="37" t="s">
        <v>10</v>
      </c>
      <c r="B55" s="37" t="s">
        <v>18</v>
      </c>
      <c r="C55" s="37">
        <v>10</v>
      </c>
      <c r="D55" s="38">
        <v>2.95</v>
      </c>
      <c r="E55" s="39">
        <v>0.98</v>
      </c>
      <c r="F55" s="37"/>
      <c r="G55" s="37"/>
      <c r="H55" s="37"/>
      <c r="I55" s="37"/>
      <c r="J55" s="37">
        <v>1</v>
      </c>
      <c r="K55" s="37">
        <v>10</v>
      </c>
      <c r="L55" s="37">
        <v>9</v>
      </c>
      <c r="M55" s="37">
        <v>90</v>
      </c>
    </row>
    <row r="56" spans="1:14">
      <c r="A56" s="37" t="s">
        <v>10</v>
      </c>
      <c r="B56" s="37" t="s">
        <v>19</v>
      </c>
      <c r="C56" s="37">
        <v>10</v>
      </c>
      <c r="D56" s="38">
        <v>1.75</v>
      </c>
      <c r="E56" s="39">
        <v>0.38</v>
      </c>
      <c r="F56" s="37">
        <v>4</v>
      </c>
      <c r="G56" s="37">
        <v>40</v>
      </c>
      <c r="H56" s="37"/>
      <c r="I56" s="37"/>
      <c r="J56" s="37">
        <v>1</v>
      </c>
      <c r="K56" s="37">
        <v>10</v>
      </c>
      <c r="L56" s="37">
        <v>5</v>
      </c>
      <c r="M56" s="37">
        <v>50</v>
      </c>
    </row>
    <row r="57" spans="1:14">
      <c r="A57" s="37" t="s">
        <v>10</v>
      </c>
      <c r="B57" s="37" t="s">
        <v>20</v>
      </c>
      <c r="C57" s="37">
        <v>10</v>
      </c>
      <c r="D57" s="38">
        <v>2.92</v>
      </c>
      <c r="E57" s="39">
        <v>0.96</v>
      </c>
      <c r="F57" s="37"/>
      <c r="G57" s="37"/>
      <c r="H57" s="37"/>
      <c r="I57" s="37"/>
      <c r="J57" s="37">
        <v>1</v>
      </c>
      <c r="K57" s="37">
        <v>10</v>
      </c>
      <c r="L57" s="37">
        <v>9</v>
      </c>
      <c r="M57" s="37">
        <v>90</v>
      </c>
    </row>
    <row r="58" spans="1:14">
      <c r="A58" s="37" t="s">
        <v>10</v>
      </c>
      <c r="B58" s="37" t="s">
        <v>21</v>
      </c>
      <c r="C58" s="37">
        <v>10</v>
      </c>
      <c r="D58" s="38">
        <v>2.92</v>
      </c>
      <c r="E58" s="39">
        <v>0.96</v>
      </c>
      <c r="F58" s="37"/>
      <c r="G58" s="37"/>
      <c r="H58" s="37"/>
      <c r="I58" s="37"/>
      <c r="J58" s="37">
        <v>1</v>
      </c>
      <c r="K58" s="37">
        <v>10</v>
      </c>
      <c r="L58" s="37">
        <v>9</v>
      </c>
      <c r="M58" s="37">
        <v>90</v>
      </c>
    </row>
    <row r="59" spans="1:14" s="1" customFormat="1">
      <c r="D59" s="17"/>
    </row>
    <row r="60" spans="1:14" s="1" customFormat="1" ht="30">
      <c r="D60" s="3" t="s">
        <v>4</v>
      </c>
      <c r="E60" s="4" t="s">
        <v>5</v>
      </c>
      <c r="F60" s="4">
        <v>0</v>
      </c>
      <c r="G60" s="4" t="s">
        <v>22</v>
      </c>
      <c r="H60" s="4" t="s">
        <v>23</v>
      </c>
      <c r="I60" s="4" t="s">
        <v>22</v>
      </c>
      <c r="J60" s="4" t="s">
        <v>24</v>
      </c>
      <c r="K60" s="4" t="s">
        <v>22</v>
      </c>
      <c r="L60" s="4" t="s">
        <v>25</v>
      </c>
      <c r="M60" s="4" t="s">
        <v>22</v>
      </c>
      <c r="N60"/>
    </row>
    <row r="61" spans="1:14" s="1" customFormat="1">
      <c r="D61" s="5">
        <f>AVERAGE(D48:D58)</f>
        <v>2.61</v>
      </c>
      <c r="E61" s="6">
        <f>AVERAGE(E48:E58)</f>
        <v>0.8063636363636365</v>
      </c>
      <c r="F61" s="5"/>
      <c r="G61" s="6">
        <f>AVERAGE(G48:G59)*0.01</f>
        <v>0.23333333333333334</v>
      </c>
      <c r="H61" s="5"/>
      <c r="I61" s="6">
        <f>AVERAGE(I48:I59)*0.01</f>
        <v>0.3</v>
      </c>
      <c r="J61" s="5"/>
      <c r="K61" s="6">
        <f>AVERAGE(K48:K59)*0.01</f>
        <v>0.26</v>
      </c>
      <c r="L61" s="5"/>
      <c r="M61" s="6">
        <f>AVERAGE(M48:M59)*0.01</f>
        <v>0.74</v>
      </c>
      <c r="N61" s="7" t="s">
        <v>26</v>
      </c>
    </row>
    <row r="62" spans="1:14" s="1" customFormat="1">
      <c r="D62" s="5">
        <f>MIN(D48:D58)</f>
        <v>1.75</v>
      </c>
      <c r="E62" s="6">
        <f>MIN(E48:E58)</f>
        <v>0.38</v>
      </c>
      <c r="F62" s="5"/>
      <c r="G62" s="6">
        <f>MIN(G48:G58)*0.01</f>
        <v>0.1</v>
      </c>
      <c r="H62" s="5"/>
      <c r="I62" s="6">
        <f>MIN(I48:I58)*0.01</f>
        <v>0.3</v>
      </c>
      <c r="J62" s="5"/>
      <c r="K62" s="6">
        <f>MIN(K48:K58)*0.01</f>
        <v>0.1</v>
      </c>
      <c r="L62" s="5"/>
      <c r="M62" s="6">
        <f>MIN(M48:M58)*0.01</f>
        <v>0.5</v>
      </c>
      <c r="N62" s="7" t="s">
        <v>27</v>
      </c>
    </row>
    <row r="63" spans="1:14" s="1" customFormat="1">
      <c r="D63" s="10">
        <f>MAX(D48:D58)</f>
        <v>2.95</v>
      </c>
      <c r="E63" s="11">
        <f>MAX(E48:E58)</f>
        <v>0.98</v>
      </c>
      <c r="F63" s="10"/>
      <c r="G63" s="11">
        <f>MAX(G48:G59)*0.01</f>
        <v>0.4</v>
      </c>
      <c r="H63" s="10"/>
      <c r="I63" s="11">
        <f>MAX(I48:I59)*0.01</f>
        <v>0.3</v>
      </c>
      <c r="J63" s="10"/>
      <c r="K63" s="11">
        <f>MAX(K48:K59)*0.01</f>
        <v>1</v>
      </c>
      <c r="L63" s="10"/>
      <c r="M63" s="11">
        <f>MAX(M48:M59)*0.01</f>
        <v>0.9</v>
      </c>
      <c r="N63" s="12" t="s">
        <v>28</v>
      </c>
    </row>
    <row r="64" spans="1:14" s="1" customFormat="1">
      <c r="D64" s="13"/>
      <c r="E64" s="8"/>
      <c r="F64" s="7">
        <f>SUM(F48:F58)</f>
        <v>7</v>
      </c>
      <c r="G64" s="8"/>
      <c r="H64" s="7">
        <f>SUM(H48:H58)</f>
        <v>3</v>
      </c>
      <c r="I64" s="8"/>
      <c r="J64" s="7">
        <f>SUM(J48:J58)</f>
        <v>26</v>
      </c>
      <c r="K64" s="8"/>
      <c r="L64" s="7">
        <f>SUM(L48:L58)</f>
        <v>74</v>
      </c>
      <c r="M64" s="8"/>
      <c r="N64" s="7" t="s">
        <v>29</v>
      </c>
    </row>
  </sheetData>
  <mergeCells count="18">
    <mergeCell ref="A21:F21"/>
    <mergeCell ref="A1:L1"/>
    <mergeCell ref="F2:G2"/>
    <mergeCell ref="H2:I2"/>
    <mergeCell ref="J2:K2"/>
    <mergeCell ref="L2:M2"/>
    <mergeCell ref="F22:G22"/>
    <mergeCell ref="A23:H23"/>
    <mergeCell ref="A26:L26"/>
    <mergeCell ref="F27:G27"/>
    <mergeCell ref="H27:I27"/>
    <mergeCell ref="J27:K27"/>
    <mergeCell ref="L27:M27"/>
    <mergeCell ref="A46:L46"/>
    <mergeCell ref="F47:G47"/>
    <mergeCell ref="H47:I47"/>
    <mergeCell ref="J47:K47"/>
    <mergeCell ref="L47:M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Kelli Norman</cp:lastModifiedBy>
  <cp:revision/>
  <dcterms:created xsi:type="dcterms:W3CDTF">2021-04-01T19:16:28Z</dcterms:created>
  <dcterms:modified xsi:type="dcterms:W3CDTF">2021-04-06T20:41:14Z</dcterms:modified>
  <cp:category/>
  <cp:contentStatus/>
</cp:coreProperties>
</file>