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30"/>
  <workbookPr defaultThemeVersion="166925"/>
  <xr:revisionPtr revIDLastSave="73" documentId="11_E60897F41BE170836B02CE998F75CCDC64E183C8" xr6:coauthVersionLast="46" xr6:coauthVersionMax="46" xr10:uidLastSave="{1BB1B131-7A72-47A1-B531-98DB03934F27}"/>
  <bookViews>
    <workbookView xWindow="240" yWindow="105" windowWidth="14805" windowHeight="8010" xr2:uid="{00000000-000D-0000-FFFF-FFFF00000000}"/>
  </bookViews>
  <sheets>
    <sheet name="Criterion 2017-2020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" l="1"/>
  <c r="N10" i="1"/>
  <c r="L10" i="1"/>
  <c r="J10" i="1"/>
  <c r="H10" i="1"/>
  <c r="F10" i="1"/>
  <c r="Q9" i="1"/>
  <c r="O9" i="1"/>
  <c r="M9" i="1"/>
  <c r="K9" i="1"/>
  <c r="I9" i="1"/>
  <c r="G9" i="1"/>
  <c r="E9" i="1"/>
  <c r="D9" i="1"/>
  <c r="Q8" i="1"/>
  <c r="O8" i="1"/>
  <c r="M8" i="1"/>
  <c r="K8" i="1"/>
  <c r="I8" i="1"/>
  <c r="G8" i="1"/>
  <c r="E8" i="1"/>
  <c r="D8" i="1"/>
  <c r="Q7" i="1"/>
  <c r="O7" i="1"/>
  <c r="M7" i="1"/>
  <c r="K7" i="1"/>
  <c r="I7" i="1"/>
  <c r="G7" i="1"/>
  <c r="E7" i="1"/>
  <c r="D7" i="1"/>
  <c r="P37" i="1"/>
  <c r="N37" i="1"/>
  <c r="L37" i="1"/>
  <c r="J37" i="1"/>
  <c r="H37" i="1"/>
  <c r="F37" i="1"/>
  <c r="Q36" i="1"/>
  <c r="O36" i="1"/>
  <c r="M36" i="1"/>
  <c r="K36" i="1"/>
  <c r="I36" i="1"/>
  <c r="G36" i="1"/>
  <c r="E36" i="1"/>
  <c r="D36" i="1"/>
  <c r="Q35" i="1"/>
  <c r="O35" i="1"/>
  <c r="M35" i="1"/>
  <c r="K35" i="1"/>
  <c r="I35" i="1"/>
  <c r="G35" i="1"/>
  <c r="E35" i="1"/>
  <c r="D35" i="1"/>
  <c r="Q34" i="1"/>
  <c r="O34" i="1"/>
  <c r="M34" i="1"/>
  <c r="K34" i="1"/>
  <c r="I34" i="1"/>
  <c r="G34" i="1"/>
  <c r="E34" i="1"/>
  <c r="D34" i="1"/>
  <c r="P26" i="1"/>
  <c r="Q25" i="1"/>
  <c r="Q24" i="1"/>
  <c r="Q23" i="1"/>
  <c r="N26" i="1"/>
  <c r="O25" i="1"/>
  <c r="O24" i="1"/>
  <c r="O23" i="1"/>
  <c r="L26" i="1"/>
  <c r="M25" i="1"/>
  <c r="M24" i="1"/>
  <c r="M23" i="1"/>
  <c r="J26" i="1"/>
  <c r="K25" i="1"/>
  <c r="K24" i="1"/>
  <c r="K23" i="1"/>
  <c r="H26" i="1"/>
  <c r="I25" i="1"/>
  <c r="I24" i="1"/>
  <c r="I23" i="1"/>
  <c r="G25" i="1"/>
  <c r="G24" i="1"/>
  <c r="G23" i="1"/>
  <c r="F26" i="1"/>
  <c r="E25" i="1"/>
  <c r="E24" i="1"/>
  <c r="E23" i="1"/>
  <c r="D25" i="1"/>
  <c r="D24" i="1"/>
  <c r="D23" i="1"/>
</calcChain>
</file>

<file path=xl/sharedStrings.xml><?xml version="1.0" encoding="utf-8"?>
<sst xmlns="http://schemas.openxmlformats.org/spreadsheetml/2006/main" count="111" uniqueCount="32">
  <si>
    <t xml:space="preserve">
Aug 1, 2017 to Jul 31, 2020</t>
  </si>
  <si>
    <t>assessment instrument name</t>
  </si>
  <si>
    <t>criterion name</t>
  </si>
  <si>
    <t>n</t>
  </si>
  <si>
    <t>mean</t>
  </si>
  <si>
    <t>mean %</t>
  </si>
  <si>
    <t>NO/NA (0.00-0.99) (n/%)</t>
  </si>
  <si>
    <t>Unacceptable (1.00-1.99) (n/%)</t>
  </si>
  <si>
    <t>Emerging (2.00-2.99) (n/%)</t>
  </si>
  <si>
    <t>Meets Expectations (3.00-3.99) (n/%)</t>
  </si>
  <si>
    <t>Above average (4.00-4.99) (n/%)</t>
  </si>
  <si>
    <t>Exceeds Expectations (5.00-5.99) (n/%)</t>
  </si>
  <si>
    <t>Student Teaching Evaluation 1</t>
  </si>
  <si>
    <t>Assumes responsibility</t>
  </si>
  <si>
    <t>Accepts and uses constructive criticism or suggestions.</t>
  </si>
  <si>
    <t>Not observed 0</t>
  </si>
  <si>
    <t>N%</t>
  </si>
  <si>
    <t>Unacceptable 1</t>
  </si>
  <si>
    <t>Less than acceptable 2</t>
  </si>
  <si>
    <t>Acceptable 3</t>
  </si>
  <si>
    <t>More than acceptable 4</t>
  </si>
  <si>
    <t>Target 5</t>
  </si>
  <si>
    <t>AVERAGE</t>
  </si>
  <si>
    <t>MIN</t>
  </si>
  <si>
    <t>MAX</t>
  </si>
  <si>
    <t>SUM</t>
  </si>
  <si>
    <t xml:space="preserve">
Aug 1, 2017 to Jul 31, 2018</t>
  </si>
  <si>
    <t>0.00-0.99 (n/%)</t>
  </si>
  <si>
    <t>Actions</t>
  </si>
  <si>
    <t>No data available in table</t>
  </si>
  <si>
    <t xml:space="preserve">
Aug 1, 2018 to Jul 31, 2019</t>
  </si>
  <si>
    <t xml:space="preserve">
Aug 1, 2019 to Jul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</si>
</sst>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rgb="FF000000"/>
      <name val="Museo-Sans-1"/>
      <family val="2"/>
      <charset val="1"/>
    </font>
    <font>
      <sz val="11"/>
      <color rgb="FF000000"/>
      <name val="Museo-Sans-1"/>
      <family val="2"/>
      <charset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2FAFC"/>
        <bgColor indexed="64"/>
      </patternFill>
    </fill>
    <fill>
      <patternFill patternType="solid">
        <fgColor rgb="FFD6DCE4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workbookViewId="0">
      <selection activeCell="D1" sqref="D1:D1048576"/>
    </sheetView>
  </sheetViews>
  <sheetFormatPr defaultRowHeight="15"/>
  <cols>
    <col min="1" max="1" width="32.42578125" customWidth="1"/>
    <col min="2" max="2" width="58.7109375" customWidth="1"/>
    <col min="4" max="4" width="9.140625" style="18"/>
    <col min="6" max="6" width="16.85546875" bestFit="1" customWidth="1"/>
    <col min="7" max="7" width="4.7109375" bestFit="1" customWidth="1"/>
    <col min="8" max="8" width="16.85546875" bestFit="1" customWidth="1"/>
    <col min="9" max="9" width="7.85546875" bestFit="1" customWidth="1"/>
    <col min="10" max="10" width="24.7109375" bestFit="1" customWidth="1"/>
    <col min="11" max="11" width="4.5703125" bestFit="1" customWidth="1"/>
    <col min="12" max="12" width="14" bestFit="1" customWidth="1"/>
    <col min="13" max="13" width="4.7109375" bestFit="1" customWidth="1"/>
    <col min="14" max="14" width="25.140625" bestFit="1" customWidth="1"/>
    <col min="15" max="15" width="4.7109375" bestFit="1" customWidth="1"/>
    <col min="16" max="16" width="9.5703125" bestFit="1" customWidth="1"/>
    <col min="17" max="17" width="4.7109375" bestFit="1" customWidth="1"/>
  </cols>
  <sheetData>
    <row r="1" spans="1:18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"/>
    </row>
    <row r="2" spans="1:18" ht="27" customHeight="1">
      <c r="A2" s="10" t="s">
        <v>1</v>
      </c>
      <c r="B2" s="10" t="s">
        <v>2</v>
      </c>
      <c r="C2" s="10" t="s">
        <v>3</v>
      </c>
      <c r="D2" s="15" t="s">
        <v>4</v>
      </c>
      <c r="E2" s="10" t="s">
        <v>5</v>
      </c>
      <c r="F2" s="11" t="s">
        <v>6</v>
      </c>
      <c r="G2" s="11"/>
      <c r="H2" s="11" t="s">
        <v>7</v>
      </c>
      <c r="I2" s="11"/>
      <c r="J2" s="11" t="s">
        <v>8</v>
      </c>
      <c r="K2" s="11"/>
      <c r="L2" s="11" t="s">
        <v>9</v>
      </c>
      <c r="M2" s="11"/>
      <c r="N2" s="11" t="s">
        <v>10</v>
      </c>
      <c r="O2" s="11"/>
      <c r="P2" s="11" t="s">
        <v>11</v>
      </c>
      <c r="Q2" s="11"/>
    </row>
    <row r="3" spans="1:18">
      <c r="A3" s="2" t="s">
        <v>12</v>
      </c>
      <c r="B3" s="2" t="s">
        <v>13</v>
      </c>
      <c r="C3" s="2">
        <v>83</v>
      </c>
      <c r="D3" s="16">
        <v>4.1900000000000004</v>
      </c>
      <c r="E3" s="3">
        <v>0.84</v>
      </c>
      <c r="F3" s="2">
        <v>1</v>
      </c>
      <c r="G3" s="2">
        <v>1</v>
      </c>
      <c r="H3" s="2"/>
      <c r="I3" s="2"/>
      <c r="J3" s="2">
        <v>2</v>
      </c>
      <c r="K3" s="2">
        <v>2</v>
      </c>
      <c r="L3" s="2">
        <v>13</v>
      </c>
      <c r="M3" s="2">
        <v>16</v>
      </c>
      <c r="N3" s="2">
        <v>30</v>
      </c>
      <c r="O3" s="2">
        <v>36</v>
      </c>
      <c r="P3" s="2">
        <v>37</v>
      </c>
      <c r="Q3" s="2">
        <v>45</v>
      </c>
    </row>
    <row r="4" spans="1:18">
      <c r="A4" s="4" t="s">
        <v>12</v>
      </c>
      <c r="B4" s="4" t="s">
        <v>14</v>
      </c>
      <c r="C4" s="4">
        <v>83</v>
      </c>
      <c r="D4" s="17">
        <v>4.0999999999999996</v>
      </c>
      <c r="E4" s="5">
        <v>0.82</v>
      </c>
      <c r="F4" s="4">
        <v>4</v>
      </c>
      <c r="G4" s="4">
        <v>5</v>
      </c>
      <c r="H4" s="4"/>
      <c r="I4" s="4"/>
      <c r="J4" s="4">
        <v>1</v>
      </c>
      <c r="K4" s="4">
        <v>1</v>
      </c>
      <c r="L4" s="4">
        <v>12</v>
      </c>
      <c r="M4" s="4">
        <v>14</v>
      </c>
      <c r="N4" s="4">
        <v>28</v>
      </c>
      <c r="O4" s="4">
        <v>34</v>
      </c>
      <c r="P4" s="4">
        <v>38</v>
      </c>
      <c r="Q4" s="4">
        <v>46</v>
      </c>
    </row>
    <row r="6" spans="1:18">
      <c r="D6" s="13" t="s">
        <v>4</v>
      </c>
      <c r="E6" s="14" t="s">
        <v>5</v>
      </c>
      <c r="F6" s="8" t="s">
        <v>15</v>
      </c>
      <c r="G6" s="8" t="s">
        <v>16</v>
      </c>
      <c r="H6" s="8" t="s">
        <v>17</v>
      </c>
      <c r="I6" s="8" t="s">
        <v>16</v>
      </c>
      <c r="J6" s="8" t="s">
        <v>18</v>
      </c>
      <c r="K6" s="8" t="s">
        <v>16</v>
      </c>
      <c r="L6" s="8" t="s">
        <v>19</v>
      </c>
      <c r="M6" s="8" t="s">
        <v>16</v>
      </c>
      <c r="N6" s="8" t="s">
        <v>20</v>
      </c>
      <c r="O6" s="8" t="s">
        <v>16</v>
      </c>
      <c r="P6" s="8" t="s">
        <v>21</v>
      </c>
      <c r="Q6" s="8" t="s">
        <v>16</v>
      </c>
      <c r="R6" s="7"/>
    </row>
    <row r="7" spans="1:18">
      <c r="D7" s="6">
        <f>AVERAGE(D3:D4)</f>
        <v>4.1449999999999996</v>
      </c>
      <c r="E7" s="9">
        <f>AVERAGE(E3:E4)</f>
        <v>0.83</v>
      </c>
      <c r="F7" s="7"/>
      <c r="G7" s="9">
        <f>AVERAGE(G3:G4)*0.01</f>
        <v>0.03</v>
      </c>
      <c r="H7" s="7"/>
      <c r="I7" s="9" t="e">
        <f>AVERAGE(I3:I4)*0.01</f>
        <v>#DIV/0!</v>
      </c>
      <c r="J7" s="7"/>
      <c r="K7" s="9">
        <f>AVERAGE(K3:K4)*0.01</f>
        <v>1.4999999999999999E-2</v>
      </c>
      <c r="L7" s="7"/>
      <c r="M7" s="9">
        <f>AVERAGE(M3:M4)*0.01</f>
        <v>0.15</v>
      </c>
      <c r="N7" s="7"/>
      <c r="O7" s="9">
        <f>AVERAGE(O3:O4)*0.01</f>
        <v>0.35000000000000003</v>
      </c>
      <c r="P7" s="7"/>
      <c r="Q7" s="9">
        <f>AVERAGE(Q3:Q4)*0.01</f>
        <v>0.45500000000000002</v>
      </c>
      <c r="R7" s="7" t="s">
        <v>22</v>
      </c>
    </row>
    <row r="8" spans="1:18">
      <c r="D8" s="6">
        <f>MIN(D3:D4)</f>
        <v>4.0999999999999996</v>
      </c>
      <c r="E8" s="9">
        <f>MIN(E3:E4)</f>
        <v>0.82</v>
      </c>
      <c r="F8" s="7"/>
      <c r="G8" s="9">
        <f>MIN(G3:G4)*0.01</f>
        <v>0.01</v>
      </c>
      <c r="H8" s="7"/>
      <c r="I8" s="9">
        <f>MIN(I3:I4)*0.01</f>
        <v>0</v>
      </c>
      <c r="J8" s="7"/>
      <c r="K8" s="9">
        <f>MIN(K3:K4)*0.01</f>
        <v>0.01</v>
      </c>
      <c r="L8" s="7"/>
      <c r="M8" s="9">
        <f>MIN(M3:M4)*0.01</f>
        <v>0.14000000000000001</v>
      </c>
      <c r="N8" s="7"/>
      <c r="O8" s="9">
        <f>MIN(O3:O4)*0.01</f>
        <v>0.34</v>
      </c>
      <c r="P8" s="7"/>
      <c r="Q8" s="9">
        <f>MIN(Q3:Q4)*0.01</f>
        <v>0.45</v>
      </c>
      <c r="R8" s="7" t="s">
        <v>23</v>
      </c>
    </row>
    <row r="9" spans="1:18">
      <c r="D9" s="6">
        <f>MAX(D3:D4)</f>
        <v>4.1900000000000004</v>
      </c>
      <c r="E9" s="9">
        <f>MAX(E3:E4)</f>
        <v>0.84</v>
      </c>
      <c r="F9" s="7"/>
      <c r="G9" s="9">
        <f>MAX(G3:G4)*0.01</f>
        <v>0.05</v>
      </c>
      <c r="H9" s="7"/>
      <c r="I9" s="9">
        <f>MAX(I3:I4)*0.01</f>
        <v>0</v>
      </c>
      <c r="J9" s="7"/>
      <c r="K9" s="9">
        <f>MAX(K3:K4)*0.01</f>
        <v>0.02</v>
      </c>
      <c r="L9" s="7"/>
      <c r="M9" s="9">
        <f>MAX(M3:M4)*0.01</f>
        <v>0.16</v>
      </c>
      <c r="N9" s="7"/>
      <c r="O9" s="9">
        <f>MAX(O3:O4)*0.01</f>
        <v>0.36</v>
      </c>
      <c r="P9" s="7"/>
      <c r="Q9" s="9">
        <f>MAX(Q3:Q4)*0.01</f>
        <v>0.46</v>
      </c>
      <c r="R9" s="7" t="s">
        <v>24</v>
      </c>
    </row>
    <row r="10" spans="1:18">
      <c r="D10" s="6"/>
      <c r="E10" s="9"/>
      <c r="F10" s="7">
        <f>SUM(F3:F4)</f>
        <v>5</v>
      </c>
      <c r="G10" s="9"/>
      <c r="H10" s="7">
        <f>SUM(H3:H4)</f>
        <v>0</v>
      </c>
      <c r="I10" s="9"/>
      <c r="J10" s="7">
        <f>SUM(J3:J4)</f>
        <v>3</v>
      </c>
      <c r="K10" s="9"/>
      <c r="L10" s="7">
        <f>SUM(L3:L4)</f>
        <v>25</v>
      </c>
      <c r="M10" s="9"/>
      <c r="N10" s="7">
        <f>SUM(N3:N4)</f>
        <v>58</v>
      </c>
      <c r="O10" s="9"/>
      <c r="P10" s="7">
        <f>SUM(P3:P4)</f>
        <v>75</v>
      </c>
      <c r="Q10" s="9"/>
      <c r="R10" s="7" t="s">
        <v>25</v>
      </c>
    </row>
    <row r="12" spans="1:18" ht="24.75" customHeight="1">
      <c r="A12" s="11" t="s">
        <v>26</v>
      </c>
      <c r="B12" s="11"/>
      <c r="C12" s="11"/>
      <c r="D12" s="11"/>
      <c r="E12" s="11"/>
      <c r="F12" s="11"/>
      <c r="G12" s="1"/>
      <c r="H12" s="1"/>
    </row>
    <row r="13" spans="1:18">
      <c r="A13" s="10" t="s">
        <v>1</v>
      </c>
      <c r="B13" s="10" t="s">
        <v>2</v>
      </c>
      <c r="C13" s="10" t="s">
        <v>3</v>
      </c>
      <c r="D13" s="15" t="s">
        <v>4</v>
      </c>
      <c r="E13" s="10" t="s">
        <v>5</v>
      </c>
      <c r="F13" s="11" t="s">
        <v>27</v>
      </c>
      <c r="G13" s="11"/>
      <c r="H13" s="10" t="s">
        <v>28</v>
      </c>
    </row>
    <row r="14" spans="1:18">
      <c r="A14" s="12" t="s">
        <v>29</v>
      </c>
      <c r="B14" s="12"/>
      <c r="C14" s="12"/>
      <c r="D14" s="12"/>
      <c r="E14" s="12"/>
      <c r="F14" s="12"/>
      <c r="G14" s="12"/>
      <c r="H14" s="12"/>
    </row>
    <row r="17" spans="1:18" ht="25.5" customHeight="1">
      <c r="A17" s="11" t="s">
        <v>30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"/>
    </row>
    <row r="18" spans="1:18" ht="51.75" customHeight="1">
      <c r="A18" s="10" t="s">
        <v>1</v>
      </c>
      <c r="B18" s="10" t="s">
        <v>2</v>
      </c>
      <c r="C18" s="10" t="s">
        <v>3</v>
      </c>
      <c r="D18" s="15" t="s">
        <v>4</v>
      </c>
      <c r="E18" s="10" t="s">
        <v>5</v>
      </c>
      <c r="F18" s="11" t="s">
        <v>6</v>
      </c>
      <c r="G18" s="11"/>
      <c r="H18" s="11" t="s">
        <v>7</v>
      </c>
      <c r="I18" s="11"/>
      <c r="J18" s="11" t="s">
        <v>8</v>
      </c>
      <c r="K18" s="11"/>
      <c r="L18" s="11" t="s">
        <v>9</v>
      </c>
      <c r="M18" s="11"/>
      <c r="N18" s="11" t="s">
        <v>10</v>
      </c>
      <c r="O18" s="11"/>
      <c r="P18" s="11" t="s">
        <v>11</v>
      </c>
      <c r="Q18" s="11"/>
    </row>
    <row r="19" spans="1:18">
      <c r="A19" s="2" t="s">
        <v>12</v>
      </c>
      <c r="B19" s="2" t="s">
        <v>13</v>
      </c>
      <c r="C19" s="2">
        <v>47</v>
      </c>
      <c r="D19" s="16">
        <v>4.09</v>
      </c>
      <c r="E19" s="3">
        <v>0.82</v>
      </c>
      <c r="F19" s="2">
        <v>1</v>
      </c>
      <c r="G19" s="2">
        <v>2</v>
      </c>
      <c r="H19" s="2"/>
      <c r="I19" s="2"/>
      <c r="J19" s="2">
        <v>1</v>
      </c>
      <c r="K19" s="2">
        <v>2</v>
      </c>
      <c r="L19" s="2">
        <v>9</v>
      </c>
      <c r="M19" s="2">
        <v>19</v>
      </c>
      <c r="N19" s="2">
        <v>17</v>
      </c>
      <c r="O19" s="2">
        <v>36</v>
      </c>
      <c r="P19" s="2">
        <v>19</v>
      </c>
      <c r="Q19" s="2">
        <v>40</v>
      </c>
    </row>
    <row r="20" spans="1:18">
      <c r="A20" s="4" t="s">
        <v>12</v>
      </c>
      <c r="B20" s="4" t="s">
        <v>14</v>
      </c>
      <c r="C20" s="4">
        <v>47</v>
      </c>
      <c r="D20" s="17">
        <v>4.09</v>
      </c>
      <c r="E20" s="5">
        <v>0.82</v>
      </c>
      <c r="F20" s="4">
        <v>1</v>
      </c>
      <c r="G20" s="4">
        <v>2</v>
      </c>
      <c r="H20" s="4"/>
      <c r="I20" s="4"/>
      <c r="J20" s="4">
        <v>1</v>
      </c>
      <c r="K20" s="4">
        <v>2</v>
      </c>
      <c r="L20" s="4">
        <v>9</v>
      </c>
      <c r="M20" s="4">
        <v>19</v>
      </c>
      <c r="N20" s="4">
        <v>17</v>
      </c>
      <c r="O20" s="4">
        <v>36</v>
      </c>
      <c r="P20" s="4">
        <v>19</v>
      </c>
      <c r="Q20" s="4">
        <v>40</v>
      </c>
    </row>
    <row r="22" spans="1:18">
      <c r="D22" s="13" t="s">
        <v>4</v>
      </c>
      <c r="E22" s="14" t="s">
        <v>5</v>
      </c>
      <c r="F22" s="8" t="s">
        <v>15</v>
      </c>
      <c r="G22" s="8" t="s">
        <v>16</v>
      </c>
      <c r="H22" s="8" t="s">
        <v>17</v>
      </c>
      <c r="I22" s="8" t="s">
        <v>16</v>
      </c>
      <c r="J22" s="8" t="s">
        <v>18</v>
      </c>
      <c r="K22" s="8" t="s">
        <v>16</v>
      </c>
      <c r="L22" s="8" t="s">
        <v>19</v>
      </c>
      <c r="M22" s="8" t="s">
        <v>16</v>
      </c>
      <c r="N22" s="8" t="s">
        <v>20</v>
      </c>
      <c r="O22" s="8" t="s">
        <v>16</v>
      </c>
      <c r="P22" s="8" t="s">
        <v>21</v>
      </c>
      <c r="Q22" s="8" t="s">
        <v>16</v>
      </c>
      <c r="R22" s="7"/>
    </row>
    <row r="23" spans="1:18">
      <c r="D23" s="6">
        <f>AVERAGE(D19:D20)</f>
        <v>4.09</v>
      </c>
      <c r="E23" s="9">
        <f>AVERAGE(E19:E20)</f>
        <v>0.82</v>
      </c>
      <c r="F23" s="7"/>
      <c r="G23" s="9">
        <f>AVERAGE(G19:G20)*0.01</f>
        <v>0.02</v>
      </c>
      <c r="H23" s="7"/>
      <c r="I23" s="9" t="e">
        <f>AVERAGE(I19:I20)*0.01</f>
        <v>#DIV/0!</v>
      </c>
      <c r="J23" s="7"/>
      <c r="K23" s="9">
        <f>AVERAGE(K19:K20)*0.01</f>
        <v>0.02</v>
      </c>
      <c r="L23" s="7"/>
      <c r="M23" s="9">
        <f>AVERAGE(M19:M20)*0.01</f>
        <v>0.19</v>
      </c>
      <c r="N23" s="7"/>
      <c r="O23" s="9">
        <f>AVERAGE(O19:O20)*0.01</f>
        <v>0.36</v>
      </c>
      <c r="P23" s="7"/>
      <c r="Q23" s="9">
        <f>AVERAGE(Q19:Q20)*0.01</f>
        <v>0.4</v>
      </c>
      <c r="R23" s="7" t="s">
        <v>22</v>
      </c>
    </row>
    <row r="24" spans="1:18">
      <c r="D24" s="6">
        <f>MIN(D19:D20)</f>
        <v>4.09</v>
      </c>
      <c r="E24" s="9">
        <f>MIN(E19:E20)</f>
        <v>0.82</v>
      </c>
      <c r="F24" s="7"/>
      <c r="G24" s="9">
        <f>MIN(G19:G20)*0.01</f>
        <v>0.02</v>
      </c>
      <c r="H24" s="7"/>
      <c r="I24" s="9">
        <f>MIN(I19:I20)*0.01</f>
        <v>0</v>
      </c>
      <c r="J24" s="7"/>
      <c r="K24" s="9">
        <f>MIN(K19:K20)*0.01</f>
        <v>0.02</v>
      </c>
      <c r="L24" s="7"/>
      <c r="M24" s="9">
        <f>MIN(M19:M20)*0.01</f>
        <v>0.19</v>
      </c>
      <c r="N24" s="7"/>
      <c r="O24" s="9">
        <f>MIN(O19:O20)*0.01</f>
        <v>0.36</v>
      </c>
      <c r="P24" s="7"/>
      <c r="Q24" s="9">
        <f>MIN(Q19:Q20)*0.01</f>
        <v>0.4</v>
      </c>
      <c r="R24" s="7" t="s">
        <v>23</v>
      </c>
    </row>
    <row r="25" spans="1:18">
      <c r="D25" s="6">
        <f>MAX(D19:D20)</f>
        <v>4.09</v>
      </c>
      <c r="E25" s="9">
        <f>MAX(E19:E20)</f>
        <v>0.82</v>
      </c>
      <c r="F25" s="7"/>
      <c r="G25" s="9">
        <f>MAX(G19:G20)*0.01</f>
        <v>0.02</v>
      </c>
      <c r="H25" s="7"/>
      <c r="I25" s="9">
        <f>MAX(I19:I20)*0.01</f>
        <v>0</v>
      </c>
      <c r="J25" s="7"/>
      <c r="K25" s="9">
        <f>MAX(K19:K20)*0.01</f>
        <v>0.02</v>
      </c>
      <c r="L25" s="7"/>
      <c r="M25" s="9">
        <f>MAX(M19:M20)*0.01</f>
        <v>0.19</v>
      </c>
      <c r="N25" s="7"/>
      <c r="O25" s="9">
        <f>MAX(O19:O20)*0.01</f>
        <v>0.36</v>
      </c>
      <c r="P25" s="7"/>
      <c r="Q25" s="9">
        <f>MAX(Q19:Q20)*0.01</f>
        <v>0.4</v>
      </c>
      <c r="R25" s="7" t="s">
        <v>24</v>
      </c>
    </row>
    <row r="26" spans="1:18">
      <c r="D26" s="6"/>
      <c r="E26" s="9"/>
      <c r="F26" s="7">
        <f>SUM(F19:F20)</f>
        <v>2</v>
      </c>
      <c r="G26" s="9"/>
      <c r="H26" s="7">
        <f>SUM(H19:H20)</f>
        <v>0</v>
      </c>
      <c r="I26" s="9"/>
      <c r="J26" s="7">
        <f>SUM(J19:J20)</f>
        <v>2</v>
      </c>
      <c r="K26" s="9"/>
      <c r="L26" s="7">
        <f>SUM(L19:L20)</f>
        <v>18</v>
      </c>
      <c r="M26" s="9"/>
      <c r="N26" s="7">
        <f>SUM(N19:N20)</f>
        <v>34</v>
      </c>
      <c r="O26" s="9"/>
      <c r="P26" s="7">
        <f>SUM(P19:P20)</f>
        <v>38</v>
      </c>
      <c r="Q26" s="9"/>
      <c r="R26" s="7" t="s">
        <v>25</v>
      </c>
    </row>
    <row r="28" spans="1:18" ht="28.5" customHeight="1">
      <c r="A28" s="1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"/>
    </row>
    <row r="29" spans="1:18" ht="37.5" customHeight="1">
      <c r="A29" s="10" t="s">
        <v>1</v>
      </c>
      <c r="B29" s="10" t="s">
        <v>2</v>
      </c>
      <c r="C29" s="10" t="s">
        <v>3</v>
      </c>
      <c r="D29" s="15" t="s">
        <v>4</v>
      </c>
      <c r="E29" s="10" t="s">
        <v>5</v>
      </c>
      <c r="F29" s="11" t="s">
        <v>6</v>
      </c>
      <c r="G29" s="11"/>
      <c r="H29" s="11" t="s">
        <v>7</v>
      </c>
      <c r="I29" s="11"/>
      <c r="J29" s="11" t="s">
        <v>8</v>
      </c>
      <c r="K29" s="11"/>
      <c r="L29" s="11" t="s">
        <v>9</v>
      </c>
      <c r="M29" s="11"/>
      <c r="N29" s="11" t="s">
        <v>10</v>
      </c>
      <c r="O29" s="11"/>
      <c r="P29" s="11" t="s">
        <v>11</v>
      </c>
      <c r="Q29" s="11"/>
    </row>
    <row r="30" spans="1:18">
      <c r="A30" s="2" t="s">
        <v>12</v>
      </c>
      <c r="B30" s="2" t="s">
        <v>13</v>
      </c>
      <c r="C30" s="2">
        <v>36</v>
      </c>
      <c r="D30" s="16">
        <v>4.33</v>
      </c>
      <c r="E30" s="3">
        <v>0.87</v>
      </c>
      <c r="F30" s="2"/>
      <c r="G30" s="2"/>
      <c r="H30" s="2"/>
      <c r="I30" s="2"/>
      <c r="J30" s="2">
        <v>1</v>
      </c>
      <c r="K30" s="2">
        <v>3</v>
      </c>
      <c r="L30" s="2">
        <v>4</v>
      </c>
      <c r="M30" s="2">
        <v>11</v>
      </c>
      <c r="N30" s="2">
        <v>13</v>
      </c>
      <c r="O30" s="2">
        <v>36</v>
      </c>
      <c r="P30" s="2">
        <v>18</v>
      </c>
      <c r="Q30" s="2">
        <v>50</v>
      </c>
    </row>
    <row r="31" spans="1:18">
      <c r="A31" s="4" t="s">
        <v>12</v>
      </c>
      <c r="B31" s="4" t="s">
        <v>14</v>
      </c>
      <c r="C31" s="4">
        <v>36</v>
      </c>
      <c r="D31" s="17">
        <v>4.1100000000000003</v>
      </c>
      <c r="E31" s="5">
        <v>0.82</v>
      </c>
      <c r="F31" s="4">
        <v>3</v>
      </c>
      <c r="G31" s="4">
        <v>8</v>
      </c>
      <c r="H31" s="4"/>
      <c r="I31" s="4"/>
      <c r="J31" s="4"/>
      <c r="K31" s="4"/>
      <c r="L31" s="4">
        <v>3</v>
      </c>
      <c r="M31" s="4">
        <v>8</v>
      </c>
      <c r="N31" s="4">
        <v>11</v>
      </c>
      <c r="O31" s="4">
        <v>31</v>
      </c>
      <c r="P31" s="4">
        <v>19</v>
      </c>
      <c r="Q31" s="4">
        <v>53</v>
      </c>
    </row>
    <row r="33" spans="4:18">
      <c r="D33" s="13" t="s">
        <v>4</v>
      </c>
      <c r="E33" s="14" t="s">
        <v>5</v>
      </c>
      <c r="F33" s="8" t="s">
        <v>15</v>
      </c>
      <c r="G33" s="8" t="s">
        <v>16</v>
      </c>
      <c r="H33" s="8" t="s">
        <v>17</v>
      </c>
      <c r="I33" s="8" t="s">
        <v>16</v>
      </c>
      <c r="J33" s="8" t="s">
        <v>18</v>
      </c>
      <c r="K33" s="8" t="s">
        <v>16</v>
      </c>
      <c r="L33" s="8" t="s">
        <v>19</v>
      </c>
      <c r="M33" s="8" t="s">
        <v>16</v>
      </c>
      <c r="N33" s="8" t="s">
        <v>20</v>
      </c>
      <c r="O33" s="8" t="s">
        <v>16</v>
      </c>
      <c r="P33" s="8" t="s">
        <v>21</v>
      </c>
      <c r="Q33" s="8" t="s">
        <v>16</v>
      </c>
      <c r="R33" s="7"/>
    </row>
    <row r="34" spans="4:18">
      <c r="D34" s="6">
        <f>AVERAGE(D30:D31)</f>
        <v>4.2200000000000006</v>
      </c>
      <c r="E34" s="9">
        <f>AVERAGE(E30:E31)</f>
        <v>0.84499999999999997</v>
      </c>
      <c r="F34" s="7"/>
      <c r="G34" s="9">
        <f>AVERAGE(G30:G31)*0.01</f>
        <v>0.08</v>
      </c>
      <c r="H34" s="7"/>
      <c r="I34" s="9" t="e">
        <f>AVERAGE(I30:I31)*0.01</f>
        <v>#DIV/0!</v>
      </c>
      <c r="J34" s="7"/>
      <c r="K34" s="9">
        <f>AVERAGE(K30:K31)*0.01</f>
        <v>0.03</v>
      </c>
      <c r="L34" s="7"/>
      <c r="M34" s="9">
        <f>AVERAGE(M30:M31)*0.01</f>
        <v>9.5000000000000001E-2</v>
      </c>
      <c r="N34" s="7"/>
      <c r="O34" s="9">
        <f>AVERAGE(O30:O31)*0.01</f>
        <v>0.33500000000000002</v>
      </c>
      <c r="P34" s="7"/>
      <c r="Q34" s="9">
        <f>AVERAGE(Q30:Q31)*0.01</f>
        <v>0.51500000000000001</v>
      </c>
      <c r="R34" s="7" t="s">
        <v>22</v>
      </c>
    </row>
    <row r="35" spans="4:18">
      <c r="D35" s="6">
        <f>MIN(D30:D31)</f>
        <v>4.1100000000000003</v>
      </c>
      <c r="E35" s="9">
        <f>MIN(E30:E31)</f>
        <v>0.82</v>
      </c>
      <c r="F35" s="7"/>
      <c r="G35" s="9">
        <f>MIN(G30:G31)*0.01</f>
        <v>0.08</v>
      </c>
      <c r="H35" s="7"/>
      <c r="I35" s="9">
        <f>MIN(I30:I31)*0.01</f>
        <v>0</v>
      </c>
      <c r="J35" s="7"/>
      <c r="K35" s="9">
        <f>MIN(K30:K31)*0.01</f>
        <v>0.03</v>
      </c>
      <c r="L35" s="7"/>
      <c r="M35" s="9">
        <f>MIN(M30:M31)*0.01</f>
        <v>0.08</v>
      </c>
      <c r="N35" s="7"/>
      <c r="O35" s="9">
        <f>MIN(O30:O31)*0.01</f>
        <v>0.31</v>
      </c>
      <c r="P35" s="7"/>
      <c r="Q35" s="9">
        <f>MIN(Q30:Q31)*0.01</f>
        <v>0.5</v>
      </c>
      <c r="R35" s="7" t="s">
        <v>23</v>
      </c>
    </row>
    <row r="36" spans="4:18">
      <c r="D36" s="6">
        <f>MAX(D30:D31)</f>
        <v>4.33</v>
      </c>
      <c r="E36" s="9">
        <f>MAX(E30:E31)</f>
        <v>0.87</v>
      </c>
      <c r="F36" s="7"/>
      <c r="G36" s="9">
        <f>MAX(G30:G31)*0.01</f>
        <v>0.08</v>
      </c>
      <c r="H36" s="7"/>
      <c r="I36" s="9">
        <f>MAX(I30:I31)*0.01</f>
        <v>0</v>
      </c>
      <c r="J36" s="7"/>
      <c r="K36" s="9">
        <f>MAX(K30:K31)*0.01</f>
        <v>0.03</v>
      </c>
      <c r="L36" s="7"/>
      <c r="M36" s="9">
        <f>MAX(M30:M31)*0.01</f>
        <v>0.11</v>
      </c>
      <c r="N36" s="7"/>
      <c r="O36" s="9">
        <f>MAX(O30:O31)*0.01</f>
        <v>0.36</v>
      </c>
      <c r="P36" s="7"/>
      <c r="Q36" s="9">
        <f>MAX(Q30:Q31)*0.01</f>
        <v>0.53</v>
      </c>
      <c r="R36" s="7" t="s">
        <v>24</v>
      </c>
    </row>
    <row r="37" spans="4:18">
      <c r="D37" s="6"/>
      <c r="E37" s="9"/>
      <c r="F37" s="7">
        <f>SUM(F30:F31)</f>
        <v>3</v>
      </c>
      <c r="G37" s="9"/>
      <c r="H37" s="7">
        <f>SUM(H30:H31)</f>
        <v>0</v>
      </c>
      <c r="I37" s="9"/>
      <c r="J37" s="7">
        <f>SUM(J30:J31)</f>
        <v>1</v>
      </c>
      <c r="K37" s="9"/>
      <c r="L37" s="7">
        <f>SUM(L30:L31)</f>
        <v>7</v>
      </c>
      <c r="M37" s="9"/>
      <c r="N37" s="7">
        <f>SUM(N30:N31)</f>
        <v>24</v>
      </c>
      <c r="O37" s="9"/>
      <c r="P37" s="7">
        <f>SUM(P30:P31)</f>
        <v>37</v>
      </c>
      <c r="Q37" s="9"/>
      <c r="R37" s="7" t="s">
        <v>25</v>
      </c>
    </row>
  </sheetData>
  <mergeCells count="24">
    <mergeCell ref="A12:F12"/>
    <mergeCell ref="F13:G13"/>
    <mergeCell ref="A14:H14"/>
    <mergeCell ref="A17:P17"/>
    <mergeCell ref="F18:G18"/>
    <mergeCell ref="H18:I18"/>
    <mergeCell ref="J18:K18"/>
    <mergeCell ref="L18:M18"/>
    <mergeCell ref="N18:O18"/>
    <mergeCell ref="P18:Q18"/>
    <mergeCell ref="A1:P1"/>
    <mergeCell ref="F2:G2"/>
    <mergeCell ref="H2:I2"/>
    <mergeCell ref="J2:K2"/>
    <mergeCell ref="L2:M2"/>
    <mergeCell ref="N2:O2"/>
    <mergeCell ref="P2:Q2"/>
    <mergeCell ref="A28:P28"/>
    <mergeCell ref="F29:G29"/>
    <mergeCell ref="H29:I29"/>
    <mergeCell ref="J29:K29"/>
    <mergeCell ref="L29:M29"/>
    <mergeCell ref="N29:O29"/>
    <mergeCell ref="P29:Q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 Norman</cp:lastModifiedBy>
  <cp:revision/>
  <dcterms:created xsi:type="dcterms:W3CDTF">2021-03-22T18:38:39Z</dcterms:created>
  <dcterms:modified xsi:type="dcterms:W3CDTF">2021-04-05T14:33:27Z</dcterms:modified>
  <cp:category/>
  <cp:contentStatus/>
</cp:coreProperties>
</file>