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xr:revisionPtr revIDLastSave="93" documentId="11_E60897F41BE170836B02CE998F75CCDC64E183C8" xr6:coauthVersionLast="46" xr6:coauthVersionMax="46" xr10:uidLastSave="{826360F2-040A-4AC0-BE2C-530AB1D5603E}"/>
  <bookViews>
    <workbookView xWindow="240" yWindow="105" windowWidth="14805" windowHeight="8010" xr2:uid="{00000000-000D-0000-FFFF-FFFF00000000}"/>
  </bookViews>
  <sheets>
    <sheet name="B, C and D" sheetId="2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7" i="2" l="1"/>
  <c r="N107" i="2"/>
  <c r="L107" i="2"/>
  <c r="J107" i="2"/>
  <c r="H107" i="2"/>
  <c r="F107" i="2"/>
  <c r="Q106" i="2"/>
  <c r="O106" i="2"/>
  <c r="M106" i="2"/>
  <c r="K106" i="2"/>
  <c r="I106" i="2"/>
  <c r="G106" i="2"/>
  <c r="E106" i="2"/>
  <c r="D106" i="2"/>
  <c r="Q105" i="2"/>
  <c r="O105" i="2"/>
  <c r="M105" i="2"/>
  <c r="K105" i="2"/>
  <c r="I105" i="2"/>
  <c r="G105" i="2"/>
  <c r="E105" i="2"/>
  <c r="D105" i="2"/>
  <c r="Q104" i="2"/>
  <c r="O104" i="2"/>
  <c r="M104" i="2"/>
  <c r="K104" i="2"/>
  <c r="I104" i="2"/>
  <c r="G104" i="2"/>
  <c r="E104" i="2"/>
  <c r="D104" i="2"/>
  <c r="P73" i="2"/>
  <c r="N73" i="2"/>
  <c r="L73" i="2"/>
  <c r="J73" i="2"/>
  <c r="H73" i="2"/>
  <c r="F73" i="2"/>
  <c r="Q72" i="2"/>
  <c r="O72" i="2"/>
  <c r="M72" i="2"/>
  <c r="K72" i="2"/>
  <c r="I72" i="2"/>
  <c r="G72" i="2"/>
  <c r="E72" i="2"/>
  <c r="D72" i="2"/>
  <c r="Q71" i="2"/>
  <c r="O71" i="2"/>
  <c r="M71" i="2"/>
  <c r="K71" i="2"/>
  <c r="I71" i="2"/>
  <c r="G71" i="2"/>
  <c r="E71" i="2"/>
  <c r="D71" i="2"/>
  <c r="Q70" i="2"/>
  <c r="O70" i="2"/>
  <c r="M70" i="2"/>
  <c r="K70" i="2"/>
  <c r="I70" i="2"/>
  <c r="G70" i="2"/>
  <c r="E70" i="2"/>
  <c r="D70" i="2"/>
  <c r="P33" i="2"/>
  <c r="N33" i="2"/>
  <c r="L33" i="2"/>
  <c r="J33" i="2"/>
  <c r="H33" i="2"/>
  <c r="F33" i="2"/>
  <c r="Q32" i="2"/>
  <c r="O32" i="2"/>
  <c r="M32" i="2"/>
  <c r="K32" i="2"/>
  <c r="I32" i="2"/>
  <c r="G32" i="2"/>
  <c r="E32" i="2"/>
  <c r="D32" i="2"/>
  <c r="Q31" i="2"/>
  <c r="O31" i="2"/>
  <c r="M31" i="2"/>
  <c r="K31" i="2"/>
  <c r="I31" i="2"/>
  <c r="G31" i="2"/>
  <c r="E31" i="2"/>
  <c r="D31" i="2"/>
  <c r="Q30" i="2"/>
  <c r="O30" i="2"/>
  <c r="M30" i="2"/>
  <c r="K30" i="2"/>
  <c r="I30" i="2"/>
  <c r="G30" i="2"/>
  <c r="E30" i="2"/>
  <c r="D30" i="2"/>
</calcChain>
</file>

<file path=xl/sharedStrings.xml><?xml version="1.0" encoding="utf-8"?>
<sst xmlns="http://schemas.openxmlformats.org/spreadsheetml/2006/main" count="249" uniqueCount="55">
  <si>
    <t xml:space="preserve">
Aug 1, 2017 to Jul 31, 2020</t>
  </si>
  <si>
    <t>assessment instrument name</t>
  </si>
  <si>
    <t>criterion name</t>
  </si>
  <si>
    <t>n</t>
  </si>
  <si>
    <t>mean</t>
  </si>
  <si>
    <t>mean %</t>
  </si>
  <si>
    <t>NO/NA (0.00-0.99) (n/%)</t>
  </si>
  <si>
    <t>Unacceptable (1.00-1.99) (n/%)</t>
  </si>
  <si>
    <t>Emerging (2.00-2.99) (n/%)</t>
  </si>
  <si>
    <t>Meets Expectations (3.00-3.99) (n/%)</t>
  </si>
  <si>
    <t>Above average (4.00-4.99) (n/%)</t>
  </si>
  <si>
    <t>Exceeds Expectations (5.00-5.99) (n/%)</t>
  </si>
  <si>
    <t>Student Teaching Evaluation 2</t>
  </si>
  <si>
    <t>Preparation: Short term.long term objectives</t>
  </si>
  <si>
    <t>Routine: Time management effectiveness</t>
  </si>
  <si>
    <t>Discipline: Defines expected behavior</t>
  </si>
  <si>
    <t>Human Environment: conducive to learning</t>
  </si>
  <si>
    <t>Physical enviroment: conducive to learning</t>
  </si>
  <si>
    <t>Possesses knowledge of subject matter</t>
  </si>
  <si>
    <t>Motivates students</t>
  </si>
  <si>
    <t>Establishes objectives</t>
  </si>
  <si>
    <t>Stresses sequence</t>
  </si>
  <si>
    <t>Relates objectives</t>
  </si>
  <si>
    <t>Meets diverse needs of all learners</t>
  </si>
  <si>
    <t>Explains content (variety of methods)</t>
  </si>
  <si>
    <t>Explains directions (clearly stated)</t>
  </si>
  <si>
    <t>Models desired skills</t>
  </si>
  <si>
    <t>Monitors student progress</t>
  </si>
  <si>
    <t>Adjusts instruction based on results of monitoring</t>
  </si>
  <si>
    <t>Guides practice (under supervision)</t>
  </si>
  <si>
    <t>Provides independent practice</t>
  </si>
  <si>
    <t>Establishes closure (summarize)</t>
  </si>
  <si>
    <t>Assesses student learning</t>
  </si>
  <si>
    <t>Utilizes technology appropriate to the subject matter</t>
  </si>
  <si>
    <t>Lesson Plans: Daily/achieves objectives</t>
  </si>
  <si>
    <t>Student files: Written record of progress</t>
  </si>
  <si>
    <t>Grading patterns: Fair/criteria based</t>
  </si>
  <si>
    <t>Impact on student learning is analyzed</t>
  </si>
  <si>
    <t>Not observed 0</t>
  </si>
  <si>
    <t>N%</t>
  </si>
  <si>
    <t>Unacceptable 1</t>
  </si>
  <si>
    <t>Less than acceptable 2</t>
  </si>
  <si>
    <t>Acceptable 3</t>
  </si>
  <si>
    <t>More than acceptable 4</t>
  </si>
  <si>
    <t>Target 5</t>
  </si>
  <si>
    <t>AVERAGE</t>
  </si>
  <si>
    <t>MIN</t>
  </si>
  <si>
    <t>MAX</t>
  </si>
  <si>
    <t>SUM</t>
  </si>
  <si>
    <t xml:space="preserve">
Aug 1, 2017 to Jul 31, 2018</t>
  </si>
  <si>
    <t>0.00-0.99 (n/%)</t>
  </si>
  <si>
    <t>Actions</t>
  </si>
  <si>
    <t>No data available in table</t>
  </si>
  <si>
    <t xml:space="preserve">
Aug 1, 2018 to Jul 31, 2019</t>
  </si>
  <si>
    <t xml:space="preserve">
Aug 1, 2019 to Jul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</si>
</sst>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2FAFC"/>
        <bgColor indexed="64"/>
      </patternFill>
    </fill>
    <fill>
      <patternFill patternType="solid">
        <fgColor rgb="FFD6DCE4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2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9" fontId="0" fillId="5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2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7679A-3CCA-4FBF-81EB-85A7DC0DA24B}">
  <dimension ref="A1:R107"/>
  <sheetViews>
    <sheetView tabSelected="1" topLeftCell="A84" workbookViewId="0">
      <selection activeCell="D1" sqref="D1:D1048576"/>
    </sheetView>
  </sheetViews>
  <sheetFormatPr defaultColWidth="59.5703125" defaultRowHeight="15"/>
  <cols>
    <col min="1" max="1" width="31.140625" style="8" bestFit="1" customWidth="1"/>
    <col min="2" max="2" width="59.5703125" style="8"/>
    <col min="3" max="3" width="3.42578125" style="8" bestFit="1" customWidth="1"/>
    <col min="4" max="4" width="6.5703125" style="21" bestFit="1" customWidth="1"/>
    <col min="5" max="5" width="9" style="8" bestFit="1" customWidth="1"/>
    <col min="6" max="6" width="16.85546875" style="8" bestFit="1" customWidth="1"/>
    <col min="7" max="7" width="4.7109375" style="8" bestFit="1" customWidth="1"/>
    <col min="8" max="8" width="16.85546875" style="8" bestFit="1" customWidth="1"/>
    <col min="9" max="9" width="7.85546875" style="8" bestFit="1" customWidth="1"/>
    <col min="10" max="10" width="24.7109375" style="8" bestFit="1" customWidth="1"/>
    <col min="11" max="11" width="4.5703125" style="8" bestFit="1" customWidth="1"/>
    <col min="12" max="12" width="14" style="8" bestFit="1" customWidth="1"/>
    <col min="13" max="13" width="4.7109375" style="8" bestFit="1" customWidth="1"/>
    <col min="14" max="14" width="25.140625" style="8" bestFit="1" customWidth="1"/>
    <col min="15" max="15" width="4.7109375" style="8" bestFit="1" customWidth="1"/>
    <col min="16" max="16" width="9.5703125" style="8" bestFit="1" customWidth="1"/>
    <col min="17" max="17" width="4.7109375" style="8" bestFit="1" customWidth="1"/>
    <col min="18" max="18" width="9.42578125" style="8" bestFit="1" customWidth="1"/>
    <col min="19" max="16384" width="59.5703125" style="8"/>
  </cols>
  <sheetData>
    <row r="1" spans="1:17" ht="36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"/>
    </row>
    <row r="2" spans="1:17" ht="34.5" customHeight="1">
      <c r="A2" s="7" t="s">
        <v>1</v>
      </c>
      <c r="B2" s="7" t="s">
        <v>2</v>
      </c>
      <c r="C2" s="7" t="s">
        <v>3</v>
      </c>
      <c r="D2" s="17" t="s">
        <v>4</v>
      </c>
      <c r="E2" s="7" t="s">
        <v>5</v>
      </c>
      <c r="F2" s="22" t="s">
        <v>6</v>
      </c>
      <c r="G2" s="22"/>
      <c r="H2" s="22" t="s">
        <v>7</v>
      </c>
      <c r="I2" s="22"/>
      <c r="J2" s="22" t="s">
        <v>8</v>
      </c>
      <c r="K2" s="22"/>
      <c r="L2" s="22" t="s">
        <v>9</v>
      </c>
      <c r="M2" s="22"/>
      <c r="N2" s="22" t="s">
        <v>10</v>
      </c>
      <c r="O2" s="22"/>
      <c r="P2" s="22" t="s">
        <v>11</v>
      </c>
      <c r="Q2" s="22"/>
    </row>
    <row r="3" spans="1:17">
      <c r="A3" s="2" t="s">
        <v>12</v>
      </c>
      <c r="B3" s="2" t="s">
        <v>13</v>
      </c>
      <c r="C3" s="2">
        <v>83</v>
      </c>
      <c r="D3" s="18">
        <v>4.1399999999999997</v>
      </c>
      <c r="E3" s="3">
        <v>0.83</v>
      </c>
      <c r="F3" s="2"/>
      <c r="G3" s="2"/>
      <c r="H3" s="2"/>
      <c r="I3" s="2"/>
      <c r="J3" s="2"/>
      <c r="K3" s="2"/>
      <c r="L3" s="2">
        <v>16</v>
      </c>
      <c r="M3" s="2">
        <v>19</v>
      </c>
      <c r="N3" s="2">
        <v>39</v>
      </c>
      <c r="O3" s="2">
        <v>47</v>
      </c>
      <c r="P3" s="2">
        <v>28</v>
      </c>
      <c r="Q3" s="2">
        <v>34</v>
      </c>
    </row>
    <row r="4" spans="1:17">
      <c r="A4" s="4" t="s">
        <v>12</v>
      </c>
      <c r="B4" s="4" t="s">
        <v>14</v>
      </c>
      <c r="C4" s="4">
        <v>83</v>
      </c>
      <c r="D4" s="19">
        <v>4.1100000000000003</v>
      </c>
      <c r="E4" s="5">
        <v>0.82</v>
      </c>
      <c r="F4" s="4"/>
      <c r="G4" s="4"/>
      <c r="H4" s="4"/>
      <c r="I4" s="4"/>
      <c r="J4" s="4">
        <v>1</v>
      </c>
      <c r="K4" s="4">
        <v>1</v>
      </c>
      <c r="L4" s="4">
        <v>15</v>
      </c>
      <c r="M4" s="4">
        <v>18</v>
      </c>
      <c r="N4" s="4">
        <v>41</v>
      </c>
      <c r="O4" s="4">
        <v>49</v>
      </c>
      <c r="P4" s="4">
        <v>26</v>
      </c>
      <c r="Q4" s="4">
        <v>31</v>
      </c>
    </row>
    <row r="5" spans="1:17">
      <c r="A5" s="2" t="s">
        <v>12</v>
      </c>
      <c r="B5" s="2" t="s">
        <v>15</v>
      </c>
      <c r="C5" s="2">
        <v>83</v>
      </c>
      <c r="D5" s="18">
        <v>4.0199999999999996</v>
      </c>
      <c r="E5" s="3">
        <v>0.8</v>
      </c>
      <c r="F5" s="2">
        <v>1</v>
      </c>
      <c r="G5" s="2">
        <v>1</v>
      </c>
      <c r="H5" s="2"/>
      <c r="I5" s="2"/>
      <c r="J5" s="2">
        <v>1</v>
      </c>
      <c r="K5" s="2">
        <v>1</v>
      </c>
      <c r="L5" s="2">
        <v>23</v>
      </c>
      <c r="M5" s="2">
        <v>28</v>
      </c>
      <c r="N5" s="2">
        <v>27</v>
      </c>
      <c r="O5" s="2">
        <v>33</v>
      </c>
      <c r="P5" s="2">
        <v>31</v>
      </c>
      <c r="Q5" s="2">
        <v>37</v>
      </c>
    </row>
    <row r="6" spans="1:17">
      <c r="A6" s="4" t="s">
        <v>12</v>
      </c>
      <c r="B6" s="4" t="s">
        <v>16</v>
      </c>
      <c r="C6" s="4">
        <v>83</v>
      </c>
      <c r="D6" s="19">
        <v>4.3499999999999996</v>
      </c>
      <c r="E6" s="5">
        <v>0.87</v>
      </c>
      <c r="F6" s="4">
        <v>1</v>
      </c>
      <c r="G6" s="4">
        <v>1</v>
      </c>
      <c r="H6" s="4"/>
      <c r="I6" s="4"/>
      <c r="J6" s="4"/>
      <c r="K6" s="4"/>
      <c r="L6" s="4">
        <v>10</v>
      </c>
      <c r="M6" s="4">
        <v>12</v>
      </c>
      <c r="N6" s="4">
        <v>29</v>
      </c>
      <c r="O6" s="4">
        <v>35</v>
      </c>
      <c r="P6" s="4">
        <v>43</v>
      </c>
      <c r="Q6" s="4">
        <v>52</v>
      </c>
    </row>
    <row r="7" spans="1:17">
      <c r="A7" s="2" t="s">
        <v>12</v>
      </c>
      <c r="B7" s="2" t="s">
        <v>17</v>
      </c>
      <c r="C7" s="2">
        <v>83</v>
      </c>
      <c r="D7" s="18">
        <v>4.33</v>
      </c>
      <c r="E7" s="3">
        <v>0.87</v>
      </c>
      <c r="F7" s="2">
        <v>1</v>
      </c>
      <c r="G7" s="2">
        <v>1</v>
      </c>
      <c r="H7" s="2"/>
      <c r="I7" s="2"/>
      <c r="J7" s="2"/>
      <c r="K7" s="2"/>
      <c r="L7" s="2">
        <v>9</v>
      </c>
      <c r="M7" s="2">
        <v>11</v>
      </c>
      <c r="N7" s="2">
        <v>33</v>
      </c>
      <c r="O7" s="2">
        <v>40</v>
      </c>
      <c r="P7" s="2">
        <v>40</v>
      </c>
      <c r="Q7" s="2">
        <v>48</v>
      </c>
    </row>
    <row r="8" spans="1:17">
      <c r="A8" s="4" t="s">
        <v>12</v>
      </c>
      <c r="B8" s="4" t="s">
        <v>18</v>
      </c>
      <c r="C8" s="4">
        <v>83</v>
      </c>
      <c r="D8" s="19">
        <v>4.3</v>
      </c>
      <c r="E8" s="5">
        <v>0.86</v>
      </c>
      <c r="F8" s="4"/>
      <c r="G8" s="4"/>
      <c r="H8" s="4"/>
      <c r="I8" s="4"/>
      <c r="J8" s="4">
        <v>1</v>
      </c>
      <c r="K8" s="4">
        <v>1</v>
      </c>
      <c r="L8" s="4">
        <v>12</v>
      </c>
      <c r="M8" s="4">
        <v>14</v>
      </c>
      <c r="N8" s="4">
        <v>31</v>
      </c>
      <c r="O8" s="4">
        <v>37</v>
      </c>
      <c r="P8" s="4">
        <v>39</v>
      </c>
      <c r="Q8" s="4">
        <v>47</v>
      </c>
    </row>
    <row r="9" spans="1:17">
      <c r="A9" s="2" t="s">
        <v>12</v>
      </c>
      <c r="B9" s="2" t="s">
        <v>19</v>
      </c>
      <c r="C9" s="2">
        <v>83</v>
      </c>
      <c r="D9" s="18">
        <v>4.29</v>
      </c>
      <c r="E9" s="3">
        <v>0.86</v>
      </c>
      <c r="F9" s="2">
        <v>1</v>
      </c>
      <c r="G9" s="2">
        <v>1</v>
      </c>
      <c r="H9" s="2"/>
      <c r="I9" s="2"/>
      <c r="J9" s="2">
        <v>1</v>
      </c>
      <c r="K9" s="2">
        <v>1</v>
      </c>
      <c r="L9" s="2">
        <v>14</v>
      </c>
      <c r="M9" s="2">
        <v>17</v>
      </c>
      <c r="N9" s="2">
        <v>23</v>
      </c>
      <c r="O9" s="2">
        <v>28</v>
      </c>
      <c r="P9" s="2">
        <v>44</v>
      </c>
      <c r="Q9" s="2">
        <v>53</v>
      </c>
    </row>
    <row r="10" spans="1:17">
      <c r="A10" s="4" t="s">
        <v>12</v>
      </c>
      <c r="B10" s="4" t="s">
        <v>20</v>
      </c>
      <c r="C10" s="4">
        <v>83</v>
      </c>
      <c r="D10" s="19">
        <v>4.1100000000000003</v>
      </c>
      <c r="E10" s="5">
        <v>0.82</v>
      </c>
      <c r="F10" s="4">
        <v>1</v>
      </c>
      <c r="G10" s="4">
        <v>1</v>
      </c>
      <c r="H10" s="4"/>
      <c r="I10" s="4"/>
      <c r="J10" s="4">
        <v>1</v>
      </c>
      <c r="K10" s="4">
        <v>1</v>
      </c>
      <c r="L10" s="4">
        <v>18</v>
      </c>
      <c r="M10" s="4">
        <v>22</v>
      </c>
      <c r="N10" s="4">
        <v>30</v>
      </c>
      <c r="O10" s="4">
        <v>36</v>
      </c>
      <c r="P10" s="4">
        <v>33</v>
      </c>
      <c r="Q10" s="4">
        <v>40</v>
      </c>
    </row>
    <row r="11" spans="1:17">
      <c r="A11" s="2" t="s">
        <v>12</v>
      </c>
      <c r="B11" s="2" t="s">
        <v>21</v>
      </c>
      <c r="C11" s="2">
        <v>83</v>
      </c>
      <c r="D11" s="18">
        <v>3.89</v>
      </c>
      <c r="E11" s="3">
        <v>0.78</v>
      </c>
      <c r="F11" s="2">
        <v>4</v>
      </c>
      <c r="G11" s="2">
        <v>5</v>
      </c>
      <c r="H11" s="2"/>
      <c r="I11" s="2"/>
      <c r="J11" s="2">
        <v>1</v>
      </c>
      <c r="K11" s="2">
        <v>1</v>
      </c>
      <c r="L11" s="2">
        <v>18</v>
      </c>
      <c r="M11" s="2">
        <v>22</v>
      </c>
      <c r="N11" s="2">
        <v>33</v>
      </c>
      <c r="O11" s="2">
        <v>40</v>
      </c>
      <c r="P11" s="2">
        <v>27</v>
      </c>
      <c r="Q11" s="2">
        <v>33</v>
      </c>
    </row>
    <row r="12" spans="1:17">
      <c r="A12" s="4" t="s">
        <v>12</v>
      </c>
      <c r="B12" s="4" t="s">
        <v>22</v>
      </c>
      <c r="C12" s="4">
        <v>83</v>
      </c>
      <c r="D12" s="19">
        <v>4.0199999999999996</v>
      </c>
      <c r="E12" s="5">
        <v>0.8</v>
      </c>
      <c r="F12" s="4">
        <v>1</v>
      </c>
      <c r="G12" s="4">
        <v>1</v>
      </c>
      <c r="H12" s="4"/>
      <c r="I12" s="4"/>
      <c r="J12" s="4">
        <v>2</v>
      </c>
      <c r="K12" s="4">
        <v>2</v>
      </c>
      <c r="L12" s="4">
        <v>21</v>
      </c>
      <c r="M12" s="4">
        <v>25</v>
      </c>
      <c r="N12" s="4">
        <v>28</v>
      </c>
      <c r="O12" s="4">
        <v>34</v>
      </c>
      <c r="P12" s="4">
        <v>31</v>
      </c>
      <c r="Q12" s="4">
        <v>37</v>
      </c>
    </row>
    <row r="13" spans="1:17">
      <c r="A13" s="2" t="s">
        <v>12</v>
      </c>
      <c r="B13" s="2" t="s">
        <v>23</v>
      </c>
      <c r="C13" s="2">
        <v>83</v>
      </c>
      <c r="D13" s="18">
        <v>4.16</v>
      </c>
      <c r="E13" s="3">
        <v>0.83</v>
      </c>
      <c r="F13" s="2">
        <v>1</v>
      </c>
      <c r="G13" s="2">
        <v>1</v>
      </c>
      <c r="H13" s="2"/>
      <c r="I13" s="2"/>
      <c r="J13" s="2"/>
      <c r="K13" s="2"/>
      <c r="L13" s="2">
        <v>19</v>
      </c>
      <c r="M13" s="2">
        <v>23</v>
      </c>
      <c r="N13" s="2">
        <v>27</v>
      </c>
      <c r="O13" s="2">
        <v>33</v>
      </c>
      <c r="P13" s="2">
        <v>36</v>
      </c>
      <c r="Q13" s="2">
        <v>43</v>
      </c>
    </row>
    <row r="14" spans="1:17">
      <c r="A14" s="4" t="s">
        <v>12</v>
      </c>
      <c r="B14" s="4" t="s">
        <v>24</v>
      </c>
      <c r="C14" s="4">
        <v>83</v>
      </c>
      <c r="D14" s="19">
        <v>4.05</v>
      </c>
      <c r="E14" s="5">
        <v>0.81</v>
      </c>
      <c r="F14" s="4">
        <v>1</v>
      </c>
      <c r="G14" s="4">
        <v>1</v>
      </c>
      <c r="H14" s="4"/>
      <c r="I14" s="4"/>
      <c r="J14" s="4">
        <v>1</v>
      </c>
      <c r="K14" s="4">
        <v>1</v>
      </c>
      <c r="L14" s="4">
        <v>14</v>
      </c>
      <c r="M14" s="4">
        <v>17</v>
      </c>
      <c r="N14" s="4">
        <v>43</v>
      </c>
      <c r="O14" s="4">
        <v>52</v>
      </c>
      <c r="P14" s="4">
        <v>24</v>
      </c>
      <c r="Q14" s="4">
        <v>29</v>
      </c>
    </row>
    <row r="15" spans="1:17">
      <c r="A15" s="2" t="s">
        <v>12</v>
      </c>
      <c r="B15" s="2" t="s">
        <v>25</v>
      </c>
      <c r="C15" s="2">
        <v>83</v>
      </c>
      <c r="D15" s="18">
        <v>4.22</v>
      </c>
      <c r="E15" s="3">
        <v>0.84</v>
      </c>
      <c r="F15" s="2">
        <v>1</v>
      </c>
      <c r="G15" s="2">
        <v>1</v>
      </c>
      <c r="H15" s="2"/>
      <c r="I15" s="2"/>
      <c r="J15" s="2"/>
      <c r="K15" s="2"/>
      <c r="L15" s="2">
        <v>13</v>
      </c>
      <c r="M15" s="2">
        <v>16</v>
      </c>
      <c r="N15" s="2">
        <v>34</v>
      </c>
      <c r="O15" s="2">
        <v>41</v>
      </c>
      <c r="P15" s="2">
        <v>35</v>
      </c>
      <c r="Q15" s="2">
        <v>42</v>
      </c>
    </row>
    <row r="16" spans="1:17">
      <c r="A16" s="4" t="s">
        <v>12</v>
      </c>
      <c r="B16" s="4" t="s">
        <v>26</v>
      </c>
      <c r="C16" s="4">
        <v>83</v>
      </c>
      <c r="D16" s="19">
        <v>4.2699999999999996</v>
      </c>
      <c r="E16" s="5">
        <v>0.85</v>
      </c>
      <c r="F16" s="4">
        <v>1</v>
      </c>
      <c r="G16" s="4">
        <v>1</v>
      </c>
      <c r="H16" s="4"/>
      <c r="I16" s="4"/>
      <c r="J16" s="4"/>
      <c r="K16" s="4"/>
      <c r="L16" s="4">
        <v>14</v>
      </c>
      <c r="M16" s="4">
        <v>17</v>
      </c>
      <c r="N16" s="4">
        <v>28</v>
      </c>
      <c r="O16" s="4">
        <v>34</v>
      </c>
      <c r="P16" s="4">
        <v>40</v>
      </c>
      <c r="Q16" s="4">
        <v>48</v>
      </c>
    </row>
    <row r="17" spans="1:18">
      <c r="A17" s="2" t="s">
        <v>12</v>
      </c>
      <c r="B17" s="2" t="s">
        <v>27</v>
      </c>
      <c r="C17" s="2">
        <v>83</v>
      </c>
      <c r="D17" s="18">
        <v>4.0599999999999996</v>
      </c>
      <c r="E17" s="3">
        <v>0.81</v>
      </c>
      <c r="F17" s="2">
        <v>4</v>
      </c>
      <c r="G17" s="2">
        <v>5</v>
      </c>
      <c r="H17" s="2"/>
      <c r="I17" s="2"/>
      <c r="J17" s="2">
        <v>1</v>
      </c>
      <c r="K17" s="2">
        <v>1</v>
      </c>
      <c r="L17" s="2">
        <v>11</v>
      </c>
      <c r="M17" s="2">
        <v>13</v>
      </c>
      <c r="N17" s="2">
        <v>33</v>
      </c>
      <c r="O17" s="2">
        <v>40</v>
      </c>
      <c r="P17" s="2">
        <v>34</v>
      </c>
      <c r="Q17" s="2">
        <v>41</v>
      </c>
    </row>
    <row r="18" spans="1:18">
      <c r="A18" s="4" t="s">
        <v>12</v>
      </c>
      <c r="B18" s="4" t="s">
        <v>28</v>
      </c>
      <c r="C18" s="4">
        <v>83</v>
      </c>
      <c r="D18" s="19">
        <v>3.99</v>
      </c>
      <c r="E18" s="5">
        <v>0.8</v>
      </c>
      <c r="F18" s="4">
        <v>3</v>
      </c>
      <c r="G18" s="4">
        <v>4</v>
      </c>
      <c r="H18" s="4"/>
      <c r="I18" s="4"/>
      <c r="J18" s="4">
        <v>2</v>
      </c>
      <c r="K18" s="4">
        <v>2</v>
      </c>
      <c r="L18" s="4">
        <v>16</v>
      </c>
      <c r="M18" s="4">
        <v>19</v>
      </c>
      <c r="N18" s="4">
        <v>31</v>
      </c>
      <c r="O18" s="4">
        <v>37</v>
      </c>
      <c r="P18" s="4">
        <v>31</v>
      </c>
      <c r="Q18" s="4">
        <v>37</v>
      </c>
    </row>
    <row r="19" spans="1:18">
      <c r="A19" s="2" t="s">
        <v>12</v>
      </c>
      <c r="B19" s="2" t="s">
        <v>29</v>
      </c>
      <c r="C19" s="2">
        <v>83</v>
      </c>
      <c r="D19" s="18">
        <v>4.17</v>
      </c>
      <c r="E19" s="3">
        <v>0.83</v>
      </c>
      <c r="F19" s="2">
        <v>3</v>
      </c>
      <c r="G19" s="2">
        <v>4</v>
      </c>
      <c r="H19" s="2"/>
      <c r="I19" s="2"/>
      <c r="J19" s="2"/>
      <c r="K19" s="2"/>
      <c r="L19" s="2">
        <v>13</v>
      </c>
      <c r="M19" s="2">
        <v>16</v>
      </c>
      <c r="N19" s="2">
        <v>28</v>
      </c>
      <c r="O19" s="2">
        <v>34</v>
      </c>
      <c r="P19" s="2">
        <v>39</v>
      </c>
      <c r="Q19" s="2">
        <v>47</v>
      </c>
    </row>
    <row r="20" spans="1:18">
      <c r="A20" s="4" t="s">
        <v>12</v>
      </c>
      <c r="B20" s="4" t="s">
        <v>30</v>
      </c>
      <c r="C20" s="4">
        <v>83</v>
      </c>
      <c r="D20" s="19">
        <v>4.2</v>
      </c>
      <c r="E20" s="5">
        <v>0.84</v>
      </c>
      <c r="F20" s="4">
        <v>2</v>
      </c>
      <c r="G20" s="4">
        <v>2</v>
      </c>
      <c r="H20" s="4"/>
      <c r="I20" s="4"/>
      <c r="J20" s="4"/>
      <c r="K20" s="4"/>
      <c r="L20" s="4">
        <v>12</v>
      </c>
      <c r="M20" s="4">
        <v>14</v>
      </c>
      <c r="N20" s="4">
        <v>32</v>
      </c>
      <c r="O20" s="4">
        <v>39</v>
      </c>
      <c r="P20" s="4">
        <v>37</v>
      </c>
      <c r="Q20" s="4">
        <v>45</v>
      </c>
    </row>
    <row r="21" spans="1:18">
      <c r="A21" s="2" t="s">
        <v>12</v>
      </c>
      <c r="B21" s="2" t="s">
        <v>31</v>
      </c>
      <c r="C21" s="2">
        <v>83</v>
      </c>
      <c r="D21" s="18">
        <v>3.92</v>
      </c>
      <c r="E21" s="3">
        <v>0.78</v>
      </c>
      <c r="F21" s="2">
        <v>2</v>
      </c>
      <c r="G21" s="2">
        <v>2</v>
      </c>
      <c r="H21" s="2"/>
      <c r="I21" s="2"/>
      <c r="J21" s="2">
        <v>2</v>
      </c>
      <c r="K21" s="2">
        <v>2</v>
      </c>
      <c r="L21" s="2">
        <v>22</v>
      </c>
      <c r="M21" s="2">
        <v>27</v>
      </c>
      <c r="N21" s="2">
        <v>30</v>
      </c>
      <c r="O21" s="2">
        <v>36</v>
      </c>
      <c r="P21" s="2">
        <v>27</v>
      </c>
      <c r="Q21" s="2">
        <v>33</v>
      </c>
    </row>
    <row r="22" spans="1:18">
      <c r="A22" s="4" t="s">
        <v>12</v>
      </c>
      <c r="B22" s="4" t="s">
        <v>32</v>
      </c>
      <c r="C22" s="4">
        <v>83</v>
      </c>
      <c r="D22" s="19">
        <v>4.13</v>
      </c>
      <c r="E22" s="5">
        <v>0.83</v>
      </c>
      <c r="F22" s="4">
        <v>3</v>
      </c>
      <c r="G22" s="4">
        <v>4</v>
      </c>
      <c r="H22" s="4"/>
      <c r="I22" s="4"/>
      <c r="J22" s="4">
        <v>1</v>
      </c>
      <c r="K22" s="4">
        <v>1</v>
      </c>
      <c r="L22" s="4">
        <v>12</v>
      </c>
      <c r="M22" s="4">
        <v>14</v>
      </c>
      <c r="N22" s="4">
        <v>30</v>
      </c>
      <c r="O22" s="4">
        <v>36</v>
      </c>
      <c r="P22" s="4">
        <v>37</v>
      </c>
      <c r="Q22" s="4">
        <v>45</v>
      </c>
    </row>
    <row r="23" spans="1:18">
      <c r="A23" s="2" t="s">
        <v>12</v>
      </c>
      <c r="B23" s="2" t="s">
        <v>33</v>
      </c>
      <c r="C23" s="2">
        <v>83</v>
      </c>
      <c r="D23" s="18">
        <v>4.08</v>
      </c>
      <c r="E23" s="3">
        <v>0.82</v>
      </c>
      <c r="F23" s="2">
        <v>4</v>
      </c>
      <c r="G23" s="2">
        <v>5</v>
      </c>
      <c r="H23" s="2"/>
      <c r="I23" s="2"/>
      <c r="J23" s="2"/>
      <c r="K23" s="2"/>
      <c r="L23" s="2">
        <v>14</v>
      </c>
      <c r="M23" s="2">
        <v>17</v>
      </c>
      <c r="N23" s="2">
        <v>28</v>
      </c>
      <c r="O23" s="2">
        <v>34</v>
      </c>
      <c r="P23" s="2">
        <v>37</v>
      </c>
      <c r="Q23" s="2">
        <v>45</v>
      </c>
    </row>
    <row r="24" spans="1:18">
      <c r="A24" s="4" t="s">
        <v>12</v>
      </c>
      <c r="B24" s="4" t="s">
        <v>34</v>
      </c>
      <c r="C24" s="4">
        <v>83</v>
      </c>
      <c r="D24" s="19">
        <v>3.81</v>
      </c>
      <c r="E24" s="5">
        <v>0.76</v>
      </c>
      <c r="F24" s="4">
        <v>7</v>
      </c>
      <c r="G24" s="4">
        <v>8</v>
      </c>
      <c r="H24" s="4">
        <v>1</v>
      </c>
      <c r="I24" s="4">
        <v>1</v>
      </c>
      <c r="J24" s="4">
        <v>1</v>
      </c>
      <c r="K24" s="4">
        <v>1</v>
      </c>
      <c r="L24" s="4">
        <v>16</v>
      </c>
      <c r="M24" s="4">
        <v>19</v>
      </c>
      <c r="N24" s="4">
        <v>25</v>
      </c>
      <c r="O24" s="4">
        <v>30</v>
      </c>
      <c r="P24" s="4">
        <v>33</v>
      </c>
      <c r="Q24" s="4">
        <v>40</v>
      </c>
    </row>
    <row r="25" spans="1:18">
      <c r="A25" s="2" t="s">
        <v>12</v>
      </c>
      <c r="B25" s="2" t="s">
        <v>35</v>
      </c>
      <c r="C25" s="2">
        <v>83</v>
      </c>
      <c r="D25" s="18">
        <v>3.07</v>
      </c>
      <c r="E25" s="3">
        <v>0.61</v>
      </c>
      <c r="F25" s="2">
        <v>21</v>
      </c>
      <c r="G25" s="2">
        <v>25</v>
      </c>
      <c r="H25" s="2"/>
      <c r="I25" s="2"/>
      <c r="J25" s="2">
        <v>1</v>
      </c>
      <c r="K25" s="2">
        <v>1</v>
      </c>
      <c r="L25" s="2">
        <v>16</v>
      </c>
      <c r="M25" s="2">
        <v>19</v>
      </c>
      <c r="N25" s="2">
        <v>20</v>
      </c>
      <c r="O25" s="2">
        <v>24</v>
      </c>
      <c r="P25" s="2">
        <v>25</v>
      </c>
      <c r="Q25" s="2">
        <v>30</v>
      </c>
    </row>
    <row r="26" spans="1:18">
      <c r="A26" s="4" t="s">
        <v>12</v>
      </c>
      <c r="B26" s="4" t="s">
        <v>36</v>
      </c>
      <c r="C26" s="4">
        <v>83</v>
      </c>
      <c r="D26" s="19">
        <v>3.58</v>
      </c>
      <c r="E26" s="5">
        <v>0.72</v>
      </c>
      <c r="F26" s="4">
        <v>14</v>
      </c>
      <c r="G26" s="4">
        <v>17</v>
      </c>
      <c r="H26" s="4"/>
      <c r="I26" s="4"/>
      <c r="J26" s="4">
        <v>1</v>
      </c>
      <c r="K26" s="4">
        <v>1</v>
      </c>
      <c r="L26" s="4">
        <v>11</v>
      </c>
      <c r="M26" s="4">
        <v>13</v>
      </c>
      <c r="N26" s="4">
        <v>23</v>
      </c>
      <c r="O26" s="4">
        <v>28</v>
      </c>
      <c r="P26" s="4">
        <v>34</v>
      </c>
      <c r="Q26" s="4">
        <v>41</v>
      </c>
    </row>
    <row r="27" spans="1:18">
      <c r="A27" s="2" t="s">
        <v>12</v>
      </c>
      <c r="B27" s="2" t="s">
        <v>37</v>
      </c>
      <c r="C27" s="2">
        <v>83</v>
      </c>
      <c r="D27" s="18">
        <v>3.86</v>
      </c>
      <c r="E27" s="3">
        <v>0.77</v>
      </c>
      <c r="F27" s="2">
        <v>6</v>
      </c>
      <c r="G27" s="2">
        <v>7</v>
      </c>
      <c r="H27" s="2"/>
      <c r="I27" s="2"/>
      <c r="J27" s="2">
        <v>1</v>
      </c>
      <c r="K27" s="2">
        <v>1</v>
      </c>
      <c r="L27" s="2">
        <v>16</v>
      </c>
      <c r="M27" s="2">
        <v>19</v>
      </c>
      <c r="N27" s="2">
        <v>30</v>
      </c>
      <c r="O27" s="2">
        <v>36</v>
      </c>
      <c r="P27" s="2">
        <v>30</v>
      </c>
      <c r="Q27" s="2">
        <v>36</v>
      </c>
    </row>
    <row r="29" spans="1:18">
      <c r="D29" s="15" t="s">
        <v>4</v>
      </c>
      <c r="E29" s="16" t="s">
        <v>5</v>
      </c>
      <c r="F29" s="6" t="s">
        <v>38</v>
      </c>
      <c r="G29" s="6" t="s">
        <v>39</v>
      </c>
      <c r="H29" s="6" t="s">
        <v>40</v>
      </c>
      <c r="I29" s="6" t="s">
        <v>39</v>
      </c>
      <c r="J29" s="6" t="s">
        <v>41</v>
      </c>
      <c r="K29" s="6" t="s">
        <v>39</v>
      </c>
      <c r="L29" s="6" t="s">
        <v>42</v>
      </c>
      <c r="M29" s="6" t="s">
        <v>39</v>
      </c>
      <c r="N29" s="6" t="s">
        <v>43</v>
      </c>
      <c r="O29" s="6" t="s">
        <v>39</v>
      </c>
      <c r="P29" s="6" t="s">
        <v>44</v>
      </c>
      <c r="Q29" s="6" t="s">
        <v>39</v>
      </c>
      <c r="R29" s="10"/>
    </row>
    <row r="30" spans="1:18">
      <c r="D30" s="9">
        <f>AVERAGE(D3:D27)</f>
        <v>4.0451999999999995</v>
      </c>
      <c r="E30" s="11">
        <f>AVERAGE(E3:E27)</f>
        <v>0.80840000000000001</v>
      </c>
      <c r="F30" s="10"/>
      <c r="G30" s="11">
        <f>AVERAGE(G3:G27)*0.01</f>
        <v>4.4545454545454541E-2</v>
      </c>
      <c r="H30" s="10"/>
      <c r="I30" s="11">
        <f>AVERAGE(I3:I27)*0.01</f>
        <v>0.01</v>
      </c>
      <c r="J30" s="10"/>
      <c r="K30" s="11">
        <f>AVERAGE(K3:K27)*0.01</f>
        <v>1.1875E-2</v>
      </c>
      <c r="L30" s="10"/>
      <c r="M30" s="11">
        <f>AVERAGE(M3:M27)*0.01</f>
        <v>0.1804</v>
      </c>
      <c r="N30" s="10"/>
      <c r="O30" s="11">
        <f>AVERAGE(O3:O27)*0.01</f>
        <v>0.36520000000000002</v>
      </c>
      <c r="P30" s="10"/>
      <c r="Q30" s="11">
        <f>AVERAGE(Q3:Q27)*0.01</f>
        <v>0.40560000000000002</v>
      </c>
      <c r="R30" s="10" t="s">
        <v>45</v>
      </c>
    </row>
    <row r="31" spans="1:18">
      <c r="D31" s="9">
        <f>MIN(D3:D27)</f>
        <v>3.07</v>
      </c>
      <c r="E31" s="11">
        <f>MIN(E3:E27)</f>
        <v>0.61</v>
      </c>
      <c r="F31" s="10"/>
      <c r="G31" s="11">
        <f>MIN(G3:G27)*0.01</f>
        <v>0.01</v>
      </c>
      <c r="H31" s="10"/>
      <c r="I31" s="11">
        <f>MIN(I3:I27)*0.01</f>
        <v>0.01</v>
      </c>
      <c r="J31" s="10"/>
      <c r="K31" s="11">
        <f>MIN(K3:K27)*0.01</f>
        <v>0.01</v>
      </c>
      <c r="L31" s="10"/>
      <c r="M31" s="11">
        <f>MIN(M3:M27)*0.01</f>
        <v>0.11</v>
      </c>
      <c r="N31" s="10"/>
      <c r="O31" s="11">
        <f>MIN(O3:O27)*0.01</f>
        <v>0.24</v>
      </c>
      <c r="P31" s="10"/>
      <c r="Q31" s="11">
        <f>MIN(Q3:Q27)*0.01</f>
        <v>0.28999999999999998</v>
      </c>
      <c r="R31" s="10" t="s">
        <v>46</v>
      </c>
    </row>
    <row r="32" spans="1:18">
      <c r="D32" s="9">
        <f>MAX(D3:D27)</f>
        <v>4.3499999999999996</v>
      </c>
      <c r="E32" s="11">
        <f>MAX(E3:E27)</f>
        <v>0.87</v>
      </c>
      <c r="F32" s="10"/>
      <c r="G32" s="11">
        <f>MAX(G3:G27)*0.01</f>
        <v>0.25</v>
      </c>
      <c r="H32" s="10"/>
      <c r="I32" s="11">
        <f>MAX(I3:I27)*0.01</f>
        <v>0.01</v>
      </c>
      <c r="J32" s="10"/>
      <c r="K32" s="11">
        <f>MAX(K3:K27)*0.01</f>
        <v>0.02</v>
      </c>
      <c r="L32" s="10"/>
      <c r="M32" s="11">
        <f>MAX(M3:M27)*0.01</f>
        <v>0.28000000000000003</v>
      </c>
      <c r="N32" s="10"/>
      <c r="O32" s="11">
        <f>MAX(O3:O27)*0.01</f>
        <v>0.52</v>
      </c>
      <c r="P32" s="10"/>
      <c r="Q32" s="11">
        <f>MAX(Q3:Q27)*0.01</f>
        <v>0.53</v>
      </c>
      <c r="R32" s="10" t="s">
        <v>47</v>
      </c>
    </row>
    <row r="33" spans="1:18">
      <c r="D33" s="9"/>
      <c r="E33" s="11"/>
      <c r="F33" s="10">
        <f>SUM(F3:F27)</f>
        <v>83</v>
      </c>
      <c r="G33" s="11"/>
      <c r="H33" s="10">
        <f>SUM(H3:H27)</f>
        <v>1</v>
      </c>
      <c r="I33" s="11"/>
      <c r="J33" s="10">
        <f>SUM(J3:J27)</f>
        <v>19</v>
      </c>
      <c r="K33" s="11"/>
      <c r="L33" s="10">
        <f>SUM(L3:L27)</f>
        <v>375</v>
      </c>
      <c r="M33" s="11"/>
      <c r="N33" s="10">
        <f>SUM(N3:N27)</f>
        <v>756</v>
      </c>
      <c r="O33" s="11"/>
      <c r="P33" s="10">
        <f>SUM(P3:P27)</f>
        <v>841</v>
      </c>
      <c r="Q33" s="11"/>
      <c r="R33" s="10" t="s">
        <v>48</v>
      </c>
    </row>
    <row r="35" spans="1:18" s="13" customFormat="1">
      <c r="A35" s="23" t="s">
        <v>49</v>
      </c>
      <c r="B35" s="23"/>
      <c r="C35" s="23"/>
      <c r="D35" s="23"/>
      <c r="E35" s="23"/>
      <c r="F35" s="23"/>
      <c r="G35" s="12"/>
      <c r="H35" s="12"/>
    </row>
    <row r="36" spans="1:18" s="13" customFormat="1">
      <c r="A36" s="14" t="s">
        <v>1</v>
      </c>
      <c r="B36" s="14" t="s">
        <v>2</v>
      </c>
      <c r="C36" s="14" t="s">
        <v>3</v>
      </c>
      <c r="D36" s="20" t="s">
        <v>4</v>
      </c>
      <c r="E36" s="14" t="s">
        <v>5</v>
      </c>
      <c r="F36" s="23" t="s">
        <v>50</v>
      </c>
      <c r="G36" s="23"/>
      <c r="H36" s="14" t="s">
        <v>51</v>
      </c>
    </row>
    <row r="37" spans="1:18" s="13" customFormat="1">
      <c r="A37" s="24" t="s">
        <v>52</v>
      </c>
      <c r="B37" s="24"/>
      <c r="C37" s="24"/>
      <c r="D37" s="24"/>
      <c r="E37" s="24"/>
      <c r="F37" s="24"/>
      <c r="G37" s="24"/>
      <c r="H37" s="24"/>
    </row>
    <row r="41" spans="1:18" ht="30" customHeight="1">
      <c r="A41" s="22" t="s">
        <v>53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"/>
    </row>
    <row r="42" spans="1:18" ht="32.25" customHeight="1">
      <c r="A42" s="7" t="s">
        <v>1</v>
      </c>
      <c r="B42" s="7" t="s">
        <v>2</v>
      </c>
      <c r="C42" s="7" t="s">
        <v>3</v>
      </c>
      <c r="D42" s="17" t="s">
        <v>4</v>
      </c>
      <c r="E42" s="7" t="s">
        <v>5</v>
      </c>
      <c r="F42" s="22" t="s">
        <v>6</v>
      </c>
      <c r="G42" s="22"/>
      <c r="H42" s="22" t="s">
        <v>7</v>
      </c>
      <c r="I42" s="22"/>
      <c r="J42" s="22" t="s">
        <v>8</v>
      </c>
      <c r="K42" s="22"/>
      <c r="L42" s="22" t="s">
        <v>9</v>
      </c>
      <c r="M42" s="22"/>
      <c r="N42" s="22" t="s">
        <v>10</v>
      </c>
      <c r="O42" s="22"/>
      <c r="P42" s="22" t="s">
        <v>11</v>
      </c>
      <c r="Q42" s="22"/>
    </row>
    <row r="43" spans="1:18">
      <c r="A43" s="2" t="s">
        <v>12</v>
      </c>
      <c r="B43" s="2" t="s">
        <v>13</v>
      </c>
      <c r="C43" s="2">
        <v>48</v>
      </c>
      <c r="D43" s="18">
        <v>4.0999999999999996</v>
      </c>
      <c r="E43" s="3">
        <v>0.82</v>
      </c>
      <c r="F43" s="2"/>
      <c r="G43" s="2"/>
      <c r="H43" s="2"/>
      <c r="I43" s="2"/>
      <c r="J43" s="2"/>
      <c r="K43" s="2"/>
      <c r="L43" s="2">
        <v>11</v>
      </c>
      <c r="M43" s="2">
        <v>23</v>
      </c>
      <c r="N43" s="2">
        <v>21</v>
      </c>
      <c r="O43" s="2">
        <v>44</v>
      </c>
      <c r="P43" s="2">
        <v>16</v>
      </c>
      <c r="Q43" s="2">
        <v>33</v>
      </c>
    </row>
    <row r="44" spans="1:18">
      <c r="A44" s="4" t="s">
        <v>12</v>
      </c>
      <c r="B44" s="4" t="s">
        <v>14</v>
      </c>
      <c r="C44" s="4">
        <v>48</v>
      </c>
      <c r="D44" s="19">
        <v>4.0199999999999996</v>
      </c>
      <c r="E44" s="5">
        <v>0.8</v>
      </c>
      <c r="F44" s="4"/>
      <c r="G44" s="4"/>
      <c r="H44" s="4"/>
      <c r="I44" s="4"/>
      <c r="J44" s="4"/>
      <c r="K44" s="4"/>
      <c r="L44" s="4">
        <v>12</v>
      </c>
      <c r="M44" s="4">
        <v>25</v>
      </c>
      <c r="N44" s="4">
        <v>23</v>
      </c>
      <c r="O44" s="4">
        <v>48</v>
      </c>
      <c r="P44" s="4">
        <v>13</v>
      </c>
      <c r="Q44" s="4">
        <v>27</v>
      </c>
    </row>
    <row r="45" spans="1:18">
      <c r="A45" s="2" t="s">
        <v>12</v>
      </c>
      <c r="B45" s="2" t="s">
        <v>15</v>
      </c>
      <c r="C45" s="2">
        <v>48</v>
      </c>
      <c r="D45" s="18">
        <v>4.04</v>
      </c>
      <c r="E45" s="3">
        <v>0.81</v>
      </c>
      <c r="F45" s="2"/>
      <c r="G45" s="2"/>
      <c r="H45" s="2"/>
      <c r="I45" s="2"/>
      <c r="J45" s="2"/>
      <c r="K45" s="2"/>
      <c r="L45" s="2">
        <v>16</v>
      </c>
      <c r="M45" s="2">
        <v>33</v>
      </c>
      <c r="N45" s="2">
        <v>14</v>
      </c>
      <c r="O45" s="2">
        <v>29</v>
      </c>
      <c r="P45" s="2">
        <v>18</v>
      </c>
      <c r="Q45" s="2">
        <v>38</v>
      </c>
    </row>
    <row r="46" spans="1:18">
      <c r="A46" s="4" t="s">
        <v>12</v>
      </c>
      <c r="B46" s="4" t="s">
        <v>16</v>
      </c>
      <c r="C46" s="4">
        <v>48</v>
      </c>
      <c r="D46" s="19">
        <v>4.33</v>
      </c>
      <c r="E46" s="5">
        <v>0.87</v>
      </c>
      <c r="F46" s="4"/>
      <c r="G46" s="4"/>
      <c r="H46" s="4"/>
      <c r="I46" s="4"/>
      <c r="J46" s="4"/>
      <c r="K46" s="4"/>
      <c r="L46" s="4">
        <v>8</v>
      </c>
      <c r="M46" s="4">
        <v>17</v>
      </c>
      <c r="N46" s="4">
        <v>16</v>
      </c>
      <c r="O46" s="4">
        <v>33</v>
      </c>
      <c r="P46" s="4">
        <v>24</v>
      </c>
      <c r="Q46" s="4">
        <v>50</v>
      </c>
    </row>
    <row r="47" spans="1:18">
      <c r="A47" s="2" t="s">
        <v>12</v>
      </c>
      <c r="B47" s="2" t="s">
        <v>17</v>
      </c>
      <c r="C47" s="2">
        <v>48</v>
      </c>
      <c r="D47" s="18">
        <v>4.3099999999999996</v>
      </c>
      <c r="E47" s="3">
        <v>0.86</v>
      </c>
      <c r="F47" s="2"/>
      <c r="G47" s="2"/>
      <c r="H47" s="2"/>
      <c r="I47" s="2"/>
      <c r="J47" s="2"/>
      <c r="K47" s="2"/>
      <c r="L47" s="2">
        <v>7</v>
      </c>
      <c r="M47" s="2">
        <v>15</v>
      </c>
      <c r="N47" s="2">
        <v>19</v>
      </c>
      <c r="O47" s="2">
        <v>40</v>
      </c>
      <c r="P47" s="2">
        <v>22</v>
      </c>
      <c r="Q47" s="2">
        <v>46</v>
      </c>
    </row>
    <row r="48" spans="1:18">
      <c r="A48" s="4" t="s">
        <v>12</v>
      </c>
      <c r="B48" s="4" t="s">
        <v>18</v>
      </c>
      <c r="C48" s="4">
        <v>48</v>
      </c>
      <c r="D48" s="19">
        <v>4.17</v>
      </c>
      <c r="E48" s="5">
        <v>0.83</v>
      </c>
      <c r="F48" s="4"/>
      <c r="G48" s="4"/>
      <c r="H48" s="4"/>
      <c r="I48" s="4"/>
      <c r="J48" s="4">
        <v>1</v>
      </c>
      <c r="K48" s="4">
        <v>2</v>
      </c>
      <c r="L48" s="4">
        <v>9</v>
      </c>
      <c r="M48" s="4">
        <v>19</v>
      </c>
      <c r="N48" s="4">
        <v>19</v>
      </c>
      <c r="O48" s="4">
        <v>40</v>
      </c>
      <c r="P48" s="4">
        <v>19</v>
      </c>
      <c r="Q48" s="4">
        <v>40</v>
      </c>
    </row>
    <row r="49" spans="1:17">
      <c r="A49" s="2" t="s">
        <v>12</v>
      </c>
      <c r="B49" s="2" t="s">
        <v>19</v>
      </c>
      <c r="C49" s="2">
        <v>48</v>
      </c>
      <c r="D49" s="18">
        <v>4.0999999999999996</v>
      </c>
      <c r="E49" s="3">
        <v>0.82</v>
      </c>
      <c r="F49" s="2">
        <v>1</v>
      </c>
      <c r="G49" s="2">
        <v>2</v>
      </c>
      <c r="H49" s="2"/>
      <c r="I49" s="2"/>
      <c r="J49" s="2"/>
      <c r="K49" s="2"/>
      <c r="L49" s="2">
        <v>12</v>
      </c>
      <c r="M49" s="2">
        <v>25</v>
      </c>
      <c r="N49" s="2">
        <v>14</v>
      </c>
      <c r="O49" s="2">
        <v>29</v>
      </c>
      <c r="P49" s="2">
        <v>21</v>
      </c>
      <c r="Q49" s="2">
        <v>44</v>
      </c>
    </row>
    <row r="50" spans="1:17">
      <c r="A50" s="4" t="s">
        <v>12</v>
      </c>
      <c r="B50" s="4" t="s">
        <v>20</v>
      </c>
      <c r="C50" s="4">
        <v>48</v>
      </c>
      <c r="D50" s="19">
        <v>3.96</v>
      </c>
      <c r="E50" s="5">
        <v>0.79</v>
      </c>
      <c r="F50" s="4">
        <v>1</v>
      </c>
      <c r="G50" s="4">
        <v>2</v>
      </c>
      <c r="H50" s="4"/>
      <c r="I50" s="4"/>
      <c r="J50" s="4"/>
      <c r="K50" s="4"/>
      <c r="L50" s="4">
        <v>13</v>
      </c>
      <c r="M50" s="4">
        <v>27</v>
      </c>
      <c r="N50" s="4">
        <v>19</v>
      </c>
      <c r="O50" s="4">
        <v>40</v>
      </c>
      <c r="P50" s="4">
        <v>15</v>
      </c>
      <c r="Q50" s="4">
        <v>31</v>
      </c>
    </row>
    <row r="51" spans="1:17">
      <c r="A51" s="2" t="s">
        <v>12</v>
      </c>
      <c r="B51" s="2" t="s">
        <v>21</v>
      </c>
      <c r="C51" s="2">
        <v>48</v>
      </c>
      <c r="D51" s="18">
        <v>3.81</v>
      </c>
      <c r="E51" s="3">
        <v>0.76</v>
      </c>
      <c r="F51" s="2">
        <v>2</v>
      </c>
      <c r="G51" s="2">
        <v>4</v>
      </c>
      <c r="H51" s="2"/>
      <c r="I51" s="2"/>
      <c r="J51" s="2">
        <v>1</v>
      </c>
      <c r="K51" s="2">
        <v>2</v>
      </c>
      <c r="L51" s="2">
        <v>13</v>
      </c>
      <c r="M51" s="2">
        <v>27</v>
      </c>
      <c r="N51" s="2">
        <v>18</v>
      </c>
      <c r="O51" s="2">
        <v>38</v>
      </c>
      <c r="P51" s="2">
        <v>14</v>
      </c>
      <c r="Q51" s="2">
        <v>29</v>
      </c>
    </row>
    <row r="52" spans="1:17">
      <c r="A52" s="4" t="s">
        <v>12</v>
      </c>
      <c r="B52" s="4" t="s">
        <v>22</v>
      </c>
      <c r="C52" s="4">
        <v>48</v>
      </c>
      <c r="D52" s="19">
        <v>3.85</v>
      </c>
      <c r="E52" s="5">
        <v>0.77</v>
      </c>
      <c r="F52" s="4">
        <v>1</v>
      </c>
      <c r="G52" s="4">
        <v>2</v>
      </c>
      <c r="H52" s="4"/>
      <c r="I52" s="4"/>
      <c r="J52" s="4">
        <v>1</v>
      </c>
      <c r="K52" s="4">
        <v>2</v>
      </c>
      <c r="L52" s="4">
        <v>16</v>
      </c>
      <c r="M52" s="4">
        <v>33</v>
      </c>
      <c r="N52" s="4">
        <v>15</v>
      </c>
      <c r="O52" s="4">
        <v>31</v>
      </c>
      <c r="P52" s="4">
        <v>15</v>
      </c>
      <c r="Q52" s="4">
        <v>31</v>
      </c>
    </row>
    <row r="53" spans="1:17">
      <c r="A53" s="2" t="s">
        <v>12</v>
      </c>
      <c r="B53" s="2" t="s">
        <v>23</v>
      </c>
      <c r="C53" s="2">
        <v>48</v>
      </c>
      <c r="D53" s="18">
        <v>3.98</v>
      </c>
      <c r="E53" s="3">
        <v>0.8</v>
      </c>
      <c r="F53" s="2">
        <v>1</v>
      </c>
      <c r="G53" s="2">
        <v>2</v>
      </c>
      <c r="H53" s="2"/>
      <c r="I53" s="2"/>
      <c r="J53" s="2"/>
      <c r="K53" s="2"/>
      <c r="L53" s="2">
        <v>14</v>
      </c>
      <c r="M53" s="2">
        <v>29</v>
      </c>
      <c r="N53" s="2">
        <v>16</v>
      </c>
      <c r="O53" s="2">
        <v>33</v>
      </c>
      <c r="P53" s="2">
        <v>17</v>
      </c>
      <c r="Q53" s="2">
        <v>35</v>
      </c>
    </row>
    <row r="54" spans="1:17">
      <c r="A54" s="4" t="s">
        <v>12</v>
      </c>
      <c r="B54" s="4" t="s">
        <v>24</v>
      </c>
      <c r="C54" s="4">
        <v>48</v>
      </c>
      <c r="D54" s="19">
        <v>3.83</v>
      </c>
      <c r="E54" s="5">
        <v>0.77</v>
      </c>
      <c r="F54" s="4">
        <v>1</v>
      </c>
      <c r="G54" s="4">
        <v>2</v>
      </c>
      <c r="H54" s="4"/>
      <c r="I54" s="4"/>
      <c r="J54" s="4">
        <v>1</v>
      </c>
      <c r="K54" s="4">
        <v>2</v>
      </c>
      <c r="L54" s="4">
        <v>11</v>
      </c>
      <c r="M54" s="4">
        <v>23</v>
      </c>
      <c r="N54" s="4">
        <v>26</v>
      </c>
      <c r="O54" s="4">
        <v>54</v>
      </c>
      <c r="P54" s="4">
        <v>9</v>
      </c>
      <c r="Q54" s="4">
        <v>19</v>
      </c>
    </row>
    <row r="55" spans="1:17">
      <c r="A55" s="2" t="s">
        <v>12</v>
      </c>
      <c r="B55" s="2" t="s">
        <v>25</v>
      </c>
      <c r="C55" s="2">
        <v>48</v>
      </c>
      <c r="D55" s="18">
        <v>4.0999999999999996</v>
      </c>
      <c r="E55" s="3">
        <v>0.82</v>
      </c>
      <c r="F55" s="2">
        <v>1</v>
      </c>
      <c r="G55" s="2">
        <v>2</v>
      </c>
      <c r="H55" s="2"/>
      <c r="I55" s="2"/>
      <c r="J55" s="2"/>
      <c r="K55" s="2"/>
      <c r="L55" s="2">
        <v>9</v>
      </c>
      <c r="M55" s="2">
        <v>19</v>
      </c>
      <c r="N55" s="2">
        <v>20</v>
      </c>
      <c r="O55" s="2">
        <v>42</v>
      </c>
      <c r="P55" s="2">
        <v>18</v>
      </c>
      <c r="Q55" s="2">
        <v>38</v>
      </c>
    </row>
    <row r="56" spans="1:17">
      <c r="A56" s="4" t="s">
        <v>12</v>
      </c>
      <c r="B56" s="4" t="s">
        <v>26</v>
      </c>
      <c r="C56" s="4">
        <v>48</v>
      </c>
      <c r="D56" s="19">
        <v>4.1500000000000004</v>
      </c>
      <c r="E56" s="5">
        <v>0.83</v>
      </c>
      <c r="F56" s="4">
        <v>1</v>
      </c>
      <c r="G56" s="4">
        <v>2</v>
      </c>
      <c r="H56" s="4"/>
      <c r="I56" s="4"/>
      <c r="J56" s="4"/>
      <c r="K56" s="4"/>
      <c r="L56" s="4">
        <v>11</v>
      </c>
      <c r="M56" s="4">
        <v>23</v>
      </c>
      <c r="N56" s="4">
        <v>14</v>
      </c>
      <c r="O56" s="4">
        <v>29</v>
      </c>
      <c r="P56" s="4">
        <v>22</v>
      </c>
      <c r="Q56" s="4">
        <v>46</v>
      </c>
    </row>
    <row r="57" spans="1:17">
      <c r="A57" s="2" t="s">
        <v>12</v>
      </c>
      <c r="B57" s="2" t="s">
        <v>27</v>
      </c>
      <c r="C57" s="2">
        <v>48</v>
      </c>
      <c r="D57" s="18">
        <v>3.94</v>
      </c>
      <c r="E57" s="3">
        <v>0.79</v>
      </c>
      <c r="F57" s="2">
        <v>2</v>
      </c>
      <c r="G57" s="2">
        <v>4</v>
      </c>
      <c r="H57" s="2"/>
      <c r="I57" s="2"/>
      <c r="J57" s="2">
        <v>1</v>
      </c>
      <c r="K57" s="2">
        <v>2</v>
      </c>
      <c r="L57" s="2">
        <v>9</v>
      </c>
      <c r="M57" s="2">
        <v>19</v>
      </c>
      <c r="N57" s="2">
        <v>20</v>
      </c>
      <c r="O57" s="2">
        <v>42</v>
      </c>
      <c r="P57" s="2">
        <v>16</v>
      </c>
      <c r="Q57" s="2">
        <v>33</v>
      </c>
    </row>
    <row r="58" spans="1:17">
      <c r="A58" s="4" t="s">
        <v>12</v>
      </c>
      <c r="B58" s="4" t="s">
        <v>28</v>
      </c>
      <c r="C58" s="4">
        <v>48</v>
      </c>
      <c r="D58" s="19">
        <v>3.9</v>
      </c>
      <c r="E58" s="5">
        <v>0.78</v>
      </c>
      <c r="F58" s="4">
        <v>1</v>
      </c>
      <c r="G58" s="4">
        <v>2</v>
      </c>
      <c r="H58" s="4"/>
      <c r="I58" s="4"/>
      <c r="J58" s="4">
        <v>1</v>
      </c>
      <c r="K58" s="4">
        <v>2</v>
      </c>
      <c r="L58" s="4">
        <v>13</v>
      </c>
      <c r="M58" s="4">
        <v>27</v>
      </c>
      <c r="N58" s="4">
        <v>19</v>
      </c>
      <c r="O58" s="4">
        <v>40</v>
      </c>
      <c r="P58" s="4">
        <v>14</v>
      </c>
      <c r="Q58" s="4">
        <v>29</v>
      </c>
    </row>
    <row r="59" spans="1:17">
      <c r="A59" s="2" t="s">
        <v>12</v>
      </c>
      <c r="B59" s="2" t="s">
        <v>29</v>
      </c>
      <c r="C59" s="2">
        <v>48</v>
      </c>
      <c r="D59" s="18">
        <v>3.98</v>
      </c>
      <c r="E59" s="3">
        <v>0.8</v>
      </c>
      <c r="F59" s="2">
        <v>2</v>
      </c>
      <c r="G59" s="2">
        <v>4</v>
      </c>
      <c r="H59" s="2"/>
      <c r="I59" s="2"/>
      <c r="J59" s="2"/>
      <c r="K59" s="2"/>
      <c r="L59" s="2">
        <v>11</v>
      </c>
      <c r="M59" s="2">
        <v>23</v>
      </c>
      <c r="N59" s="2">
        <v>17</v>
      </c>
      <c r="O59" s="2">
        <v>35</v>
      </c>
      <c r="P59" s="2">
        <v>18</v>
      </c>
      <c r="Q59" s="2">
        <v>38</v>
      </c>
    </row>
    <row r="60" spans="1:17">
      <c r="A60" s="4" t="s">
        <v>12</v>
      </c>
      <c r="B60" s="4" t="s">
        <v>30</v>
      </c>
      <c r="C60" s="4">
        <v>48</v>
      </c>
      <c r="D60" s="19">
        <v>4</v>
      </c>
      <c r="E60" s="5">
        <v>0.8</v>
      </c>
      <c r="F60" s="4">
        <v>2</v>
      </c>
      <c r="G60" s="4">
        <v>4</v>
      </c>
      <c r="H60" s="4"/>
      <c r="I60" s="4"/>
      <c r="J60" s="4"/>
      <c r="K60" s="4"/>
      <c r="L60" s="4">
        <v>9</v>
      </c>
      <c r="M60" s="4">
        <v>19</v>
      </c>
      <c r="N60" s="4">
        <v>20</v>
      </c>
      <c r="O60" s="4">
        <v>42</v>
      </c>
      <c r="P60" s="4">
        <v>17</v>
      </c>
      <c r="Q60" s="4">
        <v>35</v>
      </c>
    </row>
    <row r="61" spans="1:17">
      <c r="A61" s="2" t="s">
        <v>12</v>
      </c>
      <c r="B61" s="2" t="s">
        <v>31</v>
      </c>
      <c r="C61" s="2">
        <v>48</v>
      </c>
      <c r="D61" s="18">
        <v>3.73</v>
      </c>
      <c r="E61" s="3">
        <v>0.75</v>
      </c>
      <c r="F61" s="2">
        <v>2</v>
      </c>
      <c r="G61" s="2">
        <v>4</v>
      </c>
      <c r="H61" s="2"/>
      <c r="I61" s="2"/>
      <c r="J61" s="2">
        <v>1</v>
      </c>
      <c r="K61" s="2">
        <v>2</v>
      </c>
      <c r="L61" s="2">
        <v>15</v>
      </c>
      <c r="M61" s="2">
        <v>31</v>
      </c>
      <c r="N61" s="2">
        <v>18</v>
      </c>
      <c r="O61" s="2">
        <v>38</v>
      </c>
      <c r="P61" s="2">
        <v>12</v>
      </c>
      <c r="Q61" s="2">
        <v>25</v>
      </c>
    </row>
    <row r="62" spans="1:17">
      <c r="A62" s="4" t="s">
        <v>12</v>
      </c>
      <c r="B62" s="4" t="s">
        <v>32</v>
      </c>
      <c r="C62" s="4">
        <v>48</v>
      </c>
      <c r="D62" s="19">
        <v>4.08</v>
      </c>
      <c r="E62" s="5">
        <v>0.82</v>
      </c>
      <c r="F62" s="4">
        <v>1</v>
      </c>
      <c r="G62" s="4">
        <v>2</v>
      </c>
      <c r="H62" s="4"/>
      <c r="I62" s="4"/>
      <c r="J62" s="4">
        <v>1</v>
      </c>
      <c r="K62" s="4">
        <v>2</v>
      </c>
      <c r="L62" s="4">
        <v>9</v>
      </c>
      <c r="M62" s="4">
        <v>19</v>
      </c>
      <c r="N62" s="4">
        <v>18</v>
      </c>
      <c r="O62" s="4">
        <v>38</v>
      </c>
      <c r="P62" s="4">
        <v>19</v>
      </c>
      <c r="Q62" s="4">
        <v>40</v>
      </c>
    </row>
    <row r="63" spans="1:17">
      <c r="A63" s="2" t="s">
        <v>12</v>
      </c>
      <c r="B63" s="2" t="s">
        <v>33</v>
      </c>
      <c r="C63" s="2">
        <v>48</v>
      </c>
      <c r="D63" s="18">
        <v>4</v>
      </c>
      <c r="E63" s="3">
        <v>0.8</v>
      </c>
      <c r="F63" s="2">
        <v>2</v>
      </c>
      <c r="G63" s="2">
        <v>4</v>
      </c>
      <c r="H63" s="2"/>
      <c r="I63" s="2"/>
      <c r="J63" s="2"/>
      <c r="K63" s="2"/>
      <c r="L63" s="2">
        <v>10</v>
      </c>
      <c r="M63" s="2">
        <v>21</v>
      </c>
      <c r="N63" s="2">
        <v>18</v>
      </c>
      <c r="O63" s="2">
        <v>38</v>
      </c>
      <c r="P63" s="2">
        <v>18</v>
      </c>
      <c r="Q63" s="2">
        <v>38</v>
      </c>
    </row>
    <row r="64" spans="1:17">
      <c r="A64" s="4" t="s">
        <v>12</v>
      </c>
      <c r="B64" s="4" t="s">
        <v>34</v>
      </c>
      <c r="C64" s="4">
        <v>48</v>
      </c>
      <c r="D64" s="19">
        <v>3.65</v>
      </c>
      <c r="E64" s="5">
        <v>0.73</v>
      </c>
      <c r="F64" s="4">
        <v>4</v>
      </c>
      <c r="G64" s="4">
        <v>8</v>
      </c>
      <c r="H64" s="4">
        <v>1</v>
      </c>
      <c r="I64" s="4">
        <v>2</v>
      </c>
      <c r="J64" s="4">
        <v>1</v>
      </c>
      <c r="K64" s="4">
        <v>2</v>
      </c>
      <c r="L64" s="4">
        <v>11</v>
      </c>
      <c r="M64" s="4">
        <v>23</v>
      </c>
      <c r="N64" s="4">
        <v>16</v>
      </c>
      <c r="O64" s="4">
        <v>33</v>
      </c>
      <c r="P64" s="4">
        <v>15</v>
      </c>
      <c r="Q64" s="4">
        <v>31</v>
      </c>
    </row>
    <row r="65" spans="1:18">
      <c r="A65" s="2" t="s">
        <v>12</v>
      </c>
      <c r="B65" s="2" t="s">
        <v>35</v>
      </c>
      <c r="C65" s="2">
        <v>48</v>
      </c>
      <c r="D65" s="18">
        <v>2.94</v>
      </c>
      <c r="E65" s="3">
        <v>0.59</v>
      </c>
      <c r="F65" s="2">
        <v>12</v>
      </c>
      <c r="G65" s="2">
        <v>25</v>
      </c>
      <c r="H65" s="2"/>
      <c r="I65" s="2"/>
      <c r="J65" s="2">
        <v>1</v>
      </c>
      <c r="K65" s="2">
        <v>2</v>
      </c>
      <c r="L65" s="2">
        <v>12</v>
      </c>
      <c r="M65" s="2">
        <v>25</v>
      </c>
      <c r="N65" s="2">
        <v>12</v>
      </c>
      <c r="O65" s="2">
        <v>25</v>
      </c>
      <c r="P65" s="2">
        <v>11</v>
      </c>
      <c r="Q65" s="2">
        <v>23</v>
      </c>
    </row>
    <row r="66" spans="1:18">
      <c r="A66" s="4" t="s">
        <v>12</v>
      </c>
      <c r="B66" s="4" t="s">
        <v>36</v>
      </c>
      <c r="C66" s="4">
        <v>48</v>
      </c>
      <c r="D66" s="19">
        <v>3.52</v>
      </c>
      <c r="E66" s="5">
        <v>0.7</v>
      </c>
      <c r="F66" s="4">
        <v>7</v>
      </c>
      <c r="G66" s="4">
        <v>15</v>
      </c>
      <c r="H66" s="4"/>
      <c r="I66" s="4"/>
      <c r="J66" s="4">
        <v>1</v>
      </c>
      <c r="K66" s="4">
        <v>2</v>
      </c>
      <c r="L66" s="4">
        <v>8</v>
      </c>
      <c r="M66" s="4">
        <v>17</v>
      </c>
      <c r="N66" s="4">
        <v>17</v>
      </c>
      <c r="O66" s="4">
        <v>35</v>
      </c>
      <c r="P66" s="4">
        <v>15</v>
      </c>
      <c r="Q66" s="4">
        <v>31</v>
      </c>
    </row>
    <row r="67" spans="1:18">
      <c r="A67" s="2" t="s">
        <v>12</v>
      </c>
      <c r="B67" s="2" t="s">
        <v>37</v>
      </c>
      <c r="C67" s="2">
        <v>48</v>
      </c>
      <c r="D67" s="18">
        <v>3.88</v>
      </c>
      <c r="E67" s="3">
        <v>0.78</v>
      </c>
      <c r="F67" s="2">
        <v>2</v>
      </c>
      <c r="G67" s="2">
        <v>4</v>
      </c>
      <c r="H67" s="2"/>
      <c r="I67" s="2"/>
      <c r="J67" s="2">
        <v>1</v>
      </c>
      <c r="K67" s="2">
        <v>2</v>
      </c>
      <c r="L67" s="2">
        <v>12</v>
      </c>
      <c r="M67" s="2">
        <v>25</v>
      </c>
      <c r="N67" s="2">
        <v>17</v>
      </c>
      <c r="O67" s="2">
        <v>35</v>
      </c>
      <c r="P67" s="2">
        <v>16</v>
      </c>
      <c r="Q67" s="2">
        <v>33</v>
      </c>
    </row>
    <row r="69" spans="1:18">
      <c r="D69" s="15" t="s">
        <v>4</v>
      </c>
      <c r="E69" s="16" t="s">
        <v>5</v>
      </c>
      <c r="F69" s="6" t="s">
        <v>38</v>
      </c>
      <c r="G69" s="6" t="s">
        <v>39</v>
      </c>
      <c r="H69" s="6" t="s">
        <v>40</v>
      </c>
      <c r="I69" s="6" t="s">
        <v>39</v>
      </c>
      <c r="J69" s="6" t="s">
        <v>41</v>
      </c>
      <c r="K69" s="6" t="s">
        <v>39</v>
      </c>
      <c r="L69" s="6" t="s">
        <v>42</v>
      </c>
      <c r="M69" s="6" t="s">
        <v>39</v>
      </c>
      <c r="N69" s="6" t="s">
        <v>43</v>
      </c>
      <c r="O69" s="6" t="s">
        <v>39</v>
      </c>
      <c r="P69" s="6" t="s">
        <v>44</v>
      </c>
      <c r="Q69" s="6" t="s">
        <v>39</v>
      </c>
      <c r="R69" s="10"/>
    </row>
    <row r="70" spans="1:18">
      <c r="D70" s="9">
        <f>AVERAGE(D43:D67)</f>
        <v>3.9348000000000001</v>
      </c>
      <c r="E70" s="11">
        <f>AVERAGE(E43:E67)</f>
        <v>0.78760000000000008</v>
      </c>
      <c r="F70" s="10"/>
      <c r="G70" s="11">
        <f>AVERAGE(G43:G67)*0.01</f>
        <v>4.9473684210526322E-2</v>
      </c>
      <c r="H70" s="10"/>
      <c r="I70" s="11">
        <f>AVERAGE(I43:I67)*0.01</f>
        <v>0.02</v>
      </c>
      <c r="J70" s="10"/>
      <c r="K70" s="11">
        <f>AVERAGE(K43:K67)*0.01</f>
        <v>0.02</v>
      </c>
      <c r="L70" s="10"/>
      <c r="M70" s="11">
        <f>AVERAGE(M43:M67)*0.01</f>
        <v>0.23480000000000001</v>
      </c>
      <c r="N70" s="10"/>
      <c r="O70" s="11">
        <f>AVERAGE(O43:O67)*0.01</f>
        <v>0.37240000000000001</v>
      </c>
      <c r="P70" s="10"/>
      <c r="Q70" s="11">
        <f>AVERAGE(Q43:Q67)*0.01</f>
        <v>0.34520000000000006</v>
      </c>
      <c r="R70" s="10" t="s">
        <v>45</v>
      </c>
    </row>
    <row r="71" spans="1:18">
      <c r="D71" s="9">
        <f>MIN(D43:D67)</f>
        <v>2.94</v>
      </c>
      <c r="E71" s="11">
        <f>MIN(E43:E67)</f>
        <v>0.59</v>
      </c>
      <c r="F71" s="10"/>
      <c r="G71" s="11">
        <f>MIN(G43:G67)*0.01</f>
        <v>0.02</v>
      </c>
      <c r="H71" s="10"/>
      <c r="I71" s="11">
        <f>MIN(I43:I67)*0.01</f>
        <v>0.02</v>
      </c>
      <c r="J71" s="10"/>
      <c r="K71" s="11">
        <f>MIN(K43:K67)*0.01</f>
        <v>0.02</v>
      </c>
      <c r="L71" s="10"/>
      <c r="M71" s="11">
        <f>MIN(M43:M67)*0.01</f>
        <v>0.15</v>
      </c>
      <c r="N71" s="10"/>
      <c r="O71" s="11">
        <f>MIN(O43:O67)*0.01</f>
        <v>0.25</v>
      </c>
      <c r="P71" s="10"/>
      <c r="Q71" s="11">
        <f>MIN(Q43:Q67)*0.01</f>
        <v>0.19</v>
      </c>
      <c r="R71" s="10" t="s">
        <v>46</v>
      </c>
    </row>
    <row r="72" spans="1:18">
      <c r="D72" s="9">
        <f>MAX(D43:D67)</f>
        <v>4.33</v>
      </c>
      <c r="E72" s="11">
        <f>MAX(E43:E67)</f>
        <v>0.87</v>
      </c>
      <c r="F72" s="10"/>
      <c r="G72" s="11">
        <f>MAX(G43:G67)*0.01</f>
        <v>0.25</v>
      </c>
      <c r="H72" s="10"/>
      <c r="I72" s="11">
        <f>MAX(I43:I67)*0.01</f>
        <v>0.02</v>
      </c>
      <c r="J72" s="10"/>
      <c r="K72" s="11">
        <f>MAX(K43:K67)*0.01</f>
        <v>0.02</v>
      </c>
      <c r="L72" s="10"/>
      <c r="M72" s="11">
        <f>MAX(M43:M67)*0.01</f>
        <v>0.33</v>
      </c>
      <c r="N72" s="10"/>
      <c r="O72" s="11">
        <f>MAX(O43:O67)*0.01</f>
        <v>0.54</v>
      </c>
      <c r="P72" s="10"/>
      <c r="Q72" s="11">
        <f>MAX(Q43:Q67)*0.01</f>
        <v>0.5</v>
      </c>
      <c r="R72" s="10" t="s">
        <v>47</v>
      </c>
    </row>
    <row r="73" spans="1:18">
      <c r="D73" s="9"/>
      <c r="E73" s="11"/>
      <c r="F73" s="10">
        <f>SUM(F43:F67)</f>
        <v>46</v>
      </c>
      <c r="G73" s="11"/>
      <c r="H73" s="10">
        <f>SUM(H43:H67)</f>
        <v>1</v>
      </c>
      <c r="I73" s="11"/>
      <c r="J73" s="10">
        <f>SUM(J43:J67)</f>
        <v>12</v>
      </c>
      <c r="K73" s="11"/>
      <c r="L73" s="10">
        <f>SUM(L43:L67)</f>
        <v>281</v>
      </c>
      <c r="M73" s="11"/>
      <c r="N73" s="10">
        <f>SUM(N43:N67)</f>
        <v>446</v>
      </c>
      <c r="O73" s="11"/>
      <c r="P73" s="10">
        <f>SUM(P43:P67)</f>
        <v>414</v>
      </c>
      <c r="Q73" s="11"/>
      <c r="R73" s="10" t="s">
        <v>48</v>
      </c>
    </row>
    <row r="75" spans="1:18" ht="29.25" customHeight="1">
      <c r="A75" s="22" t="s">
        <v>54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1"/>
    </row>
    <row r="76" spans="1:18" ht="34.5" customHeight="1">
      <c r="A76" s="7" t="s">
        <v>1</v>
      </c>
      <c r="B76" s="7" t="s">
        <v>2</v>
      </c>
      <c r="C76" s="7" t="s">
        <v>3</v>
      </c>
      <c r="D76" s="17" t="s">
        <v>4</v>
      </c>
      <c r="E76" s="7" t="s">
        <v>5</v>
      </c>
      <c r="F76" s="22" t="s">
        <v>6</v>
      </c>
      <c r="G76" s="22"/>
      <c r="H76" s="22" t="s">
        <v>7</v>
      </c>
      <c r="I76" s="22"/>
      <c r="J76" s="22" t="s">
        <v>8</v>
      </c>
      <c r="K76" s="22"/>
      <c r="L76" s="22" t="s">
        <v>9</v>
      </c>
      <c r="M76" s="22"/>
      <c r="N76" s="22" t="s">
        <v>10</v>
      </c>
      <c r="O76" s="22"/>
      <c r="P76" s="22" t="s">
        <v>11</v>
      </c>
      <c r="Q76" s="22"/>
    </row>
    <row r="77" spans="1:18">
      <c r="A77" s="2" t="s">
        <v>12</v>
      </c>
      <c r="B77" s="2" t="s">
        <v>13</v>
      </c>
      <c r="C77" s="2">
        <v>35</v>
      </c>
      <c r="D77" s="18">
        <v>4.2</v>
      </c>
      <c r="E77" s="3">
        <v>0.84</v>
      </c>
      <c r="F77" s="2"/>
      <c r="G77" s="2"/>
      <c r="H77" s="2"/>
      <c r="I77" s="2"/>
      <c r="J77" s="2"/>
      <c r="K77" s="2"/>
      <c r="L77" s="2">
        <v>5</v>
      </c>
      <c r="M77" s="2">
        <v>14</v>
      </c>
      <c r="N77" s="2">
        <v>18</v>
      </c>
      <c r="O77" s="2">
        <v>51</v>
      </c>
      <c r="P77" s="2">
        <v>12</v>
      </c>
      <c r="Q77" s="2">
        <v>34</v>
      </c>
    </row>
    <row r="78" spans="1:18">
      <c r="A78" s="4" t="s">
        <v>12</v>
      </c>
      <c r="B78" s="4" t="s">
        <v>14</v>
      </c>
      <c r="C78" s="4">
        <v>35</v>
      </c>
      <c r="D78" s="19">
        <v>4.2300000000000004</v>
      </c>
      <c r="E78" s="5">
        <v>0.85</v>
      </c>
      <c r="F78" s="4"/>
      <c r="G78" s="4"/>
      <c r="H78" s="4"/>
      <c r="I78" s="4"/>
      <c r="J78" s="4">
        <v>1</v>
      </c>
      <c r="K78" s="4">
        <v>3</v>
      </c>
      <c r="L78" s="4">
        <v>3</v>
      </c>
      <c r="M78" s="4">
        <v>9</v>
      </c>
      <c r="N78" s="4">
        <v>18</v>
      </c>
      <c r="O78" s="4">
        <v>51</v>
      </c>
      <c r="P78" s="4">
        <v>13</v>
      </c>
      <c r="Q78" s="4">
        <v>37</v>
      </c>
    </row>
    <row r="79" spans="1:18">
      <c r="A79" s="2" t="s">
        <v>12</v>
      </c>
      <c r="B79" s="2" t="s">
        <v>15</v>
      </c>
      <c r="C79" s="2">
        <v>35</v>
      </c>
      <c r="D79" s="18">
        <v>4</v>
      </c>
      <c r="E79" s="3">
        <v>0.8</v>
      </c>
      <c r="F79" s="2">
        <v>1</v>
      </c>
      <c r="G79" s="2">
        <v>3</v>
      </c>
      <c r="H79" s="2"/>
      <c r="I79" s="2"/>
      <c r="J79" s="2">
        <v>1</v>
      </c>
      <c r="K79" s="2">
        <v>3</v>
      </c>
      <c r="L79" s="2">
        <v>7</v>
      </c>
      <c r="M79" s="2">
        <v>20</v>
      </c>
      <c r="N79" s="2">
        <v>13</v>
      </c>
      <c r="O79" s="2">
        <v>37</v>
      </c>
      <c r="P79" s="2">
        <v>13</v>
      </c>
      <c r="Q79" s="2">
        <v>37</v>
      </c>
    </row>
    <row r="80" spans="1:18">
      <c r="A80" s="4" t="s">
        <v>12</v>
      </c>
      <c r="B80" s="4" t="s">
        <v>16</v>
      </c>
      <c r="C80" s="4">
        <v>35</v>
      </c>
      <c r="D80" s="19">
        <v>4.37</v>
      </c>
      <c r="E80" s="5">
        <v>0.87</v>
      </c>
      <c r="F80" s="4">
        <v>1</v>
      </c>
      <c r="G80" s="4">
        <v>3</v>
      </c>
      <c r="H80" s="4"/>
      <c r="I80" s="4"/>
      <c r="J80" s="4"/>
      <c r="K80" s="4"/>
      <c r="L80" s="4">
        <v>2</v>
      </c>
      <c r="M80" s="4">
        <v>6</v>
      </c>
      <c r="N80" s="4">
        <v>13</v>
      </c>
      <c r="O80" s="4">
        <v>37</v>
      </c>
      <c r="P80" s="4">
        <v>19</v>
      </c>
      <c r="Q80" s="4">
        <v>54</v>
      </c>
    </row>
    <row r="81" spans="1:17">
      <c r="A81" s="2" t="s">
        <v>12</v>
      </c>
      <c r="B81" s="2" t="s">
        <v>17</v>
      </c>
      <c r="C81" s="2">
        <v>35</v>
      </c>
      <c r="D81" s="18">
        <v>4.34</v>
      </c>
      <c r="E81" s="3">
        <v>0.87</v>
      </c>
      <c r="F81" s="2">
        <v>1</v>
      </c>
      <c r="G81" s="2">
        <v>3</v>
      </c>
      <c r="H81" s="2"/>
      <c r="I81" s="2"/>
      <c r="J81" s="2"/>
      <c r="K81" s="2"/>
      <c r="L81" s="2">
        <v>2</v>
      </c>
      <c r="M81" s="2">
        <v>6</v>
      </c>
      <c r="N81" s="2">
        <v>14</v>
      </c>
      <c r="O81" s="2">
        <v>40</v>
      </c>
      <c r="P81" s="2">
        <v>18</v>
      </c>
      <c r="Q81" s="2">
        <v>51</v>
      </c>
    </row>
    <row r="82" spans="1:17">
      <c r="A82" s="4" t="s">
        <v>12</v>
      </c>
      <c r="B82" s="4" t="s">
        <v>18</v>
      </c>
      <c r="C82" s="4">
        <v>35</v>
      </c>
      <c r="D82" s="19">
        <v>4.49</v>
      </c>
      <c r="E82" s="5">
        <v>0.9</v>
      </c>
      <c r="F82" s="4"/>
      <c r="G82" s="4"/>
      <c r="H82" s="4"/>
      <c r="I82" s="4"/>
      <c r="J82" s="4"/>
      <c r="K82" s="4"/>
      <c r="L82" s="4">
        <v>3</v>
      </c>
      <c r="M82" s="4">
        <v>9</v>
      </c>
      <c r="N82" s="4">
        <v>12</v>
      </c>
      <c r="O82" s="4">
        <v>34</v>
      </c>
      <c r="P82" s="4">
        <v>20</v>
      </c>
      <c r="Q82" s="4">
        <v>57</v>
      </c>
    </row>
    <row r="83" spans="1:17">
      <c r="A83" s="2" t="s">
        <v>12</v>
      </c>
      <c r="B83" s="2" t="s">
        <v>19</v>
      </c>
      <c r="C83" s="2">
        <v>35</v>
      </c>
      <c r="D83" s="18">
        <v>4.54</v>
      </c>
      <c r="E83" s="3">
        <v>0.91</v>
      </c>
      <c r="F83" s="2"/>
      <c r="G83" s="2"/>
      <c r="H83" s="2"/>
      <c r="I83" s="2"/>
      <c r="J83" s="2">
        <v>1</v>
      </c>
      <c r="K83" s="2">
        <v>3</v>
      </c>
      <c r="L83" s="2">
        <v>2</v>
      </c>
      <c r="M83" s="2">
        <v>6</v>
      </c>
      <c r="N83" s="2">
        <v>9</v>
      </c>
      <c r="O83" s="2">
        <v>26</v>
      </c>
      <c r="P83" s="2">
        <v>23</v>
      </c>
      <c r="Q83" s="2">
        <v>66</v>
      </c>
    </row>
    <row r="84" spans="1:17">
      <c r="A84" s="4" t="s">
        <v>12</v>
      </c>
      <c r="B84" s="4" t="s">
        <v>20</v>
      </c>
      <c r="C84" s="4">
        <v>35</v>
      </c>
      <c r="D84" s="19">
        <v>4.3099999999999996</v>
      </c>
      <c r="E84" s="5">
        <v>0.86</v>
      </c>
      <c r="F84" s="4"/>
      <c r="G84" s="4"/>
      <c r="H84" s="4"/>
      <c r="I84" s="4"/>
      <c r="J84" s="4">
        <v>1</v>
      </c>
      <c r="K84" s="4">
        <v>3</v>
      </c>
      <c r="L84" s="4">
        <v>5</v>
      </c>
      <c r="M84" s="4">
        <v>14</v>
      </c>
      <c r="N84" s="4">
        <v>11</v>
      </c>
      <c r="O84" s="4">
        <v>31</v>
      </c>
      <c r="P84" s="4">
        <v>18</v>
      </c>
      <c r="Q84" s="4">
        <v>51</v>
      </c>
    </row>
    <row r="85" spans="1:17">
      <c r="A85" s="2" t="s">
        <v>12</v>
      </c>
      <c r="B85" s="2" t="s">
        <v>21</v>
      </c>
      <c r="C85" s="2">
        <v>35</v>
      </c>
      <c r="D85" s="18">
        <v>4</v>
      </c>
      <c r="E85" s="3">
        <v>0.8</v>
      </c>
      <c r="F85" s="2">
        <v>2</v>
      </c>
      <c r="G85" s="2">
        <v>6</v>
      </c>
      <c r="H85" s="2"/>
      <c r="I85" s="2"/>
      <c r="J85" s="2"/>
      <c r="K85" s="2"/>
      <c r="L85" s="2">
        <v>5</v>
      </c>
      <c r="M85" s="2">
        <v>14</v>
      </c>
      <c r="N85" s="2">
        <v>15</v>
      </c>
      <c r="O85" s="2">
        <v>43</v>
      </c>
      <c r="P85" s="2">
        <v>13</v>
      </c>
      <c r="Q85" s="2">
        <v>37</v>
      </c>
    </row>
    <row r="86" spans="1:17">
      <c r="A86" s="4" t="s">
        <v>12</v>
      </c>
      <c r="B86" s="4" t="s">
        <v>22</v>
      </c>
      <c r="C86" s="4">
        <v>35</v>
      </c>
      <c r="D86" s="19">
        <v>4.26</v>
      </c>
      <c r="E86" s="5">
        <v>0.85</v>
      </c>
      <c r="F86" s="4"/>
      <c r="G86" s="4"/>
      <c r="H86" s="4"/>
      <c r="I86" s="4"/>
      <c r="J86" s="4">
        <v>1</v>
      </c>
      <c r="K86" s="4">
        <v>3</v>
      </c>
      <c r="L86" s="4">
        <v>5</v>
      </c>
      <c r="M86" s="4">
        <v>14</v>
      </c>
      <c r="N86" s="4">
        <v>13</v>
      </c>
      <c r="O86" s="4">
        <v>37</v>
      </c>
      <c r="P86" s="4">
        <v>16</v>
      </c>
      <c r="Q86" s="4">
        <v>46</v>
      </c>
    </row>
    <row r="87" spans="1:17">
      <c r="A87" s="2" t="s">
        <v>12</v>
      </c>
      <c r="B87" s="2" t="s">
        <v>23</v>
      </c>
      <c r="C87" s="2">
        <v>35</v>
      </c>
      <c r="D87" s="18">
        <v>4.4000000000000004</v>
      </c>
      <c r="E87" s="3">
        <v>0.88</v>
      </c>
      <c r="F87" s="2"/>
      <c r="G87" s="2"/>
      <c r="H87" s="2"/>
      <c r="I87" s="2"/>
      <c r="J87" s="2"/>
      <c r="K87" s="2"/>
      <c r="L87" s="2">
        <v>5</v>
      </c>
      <c r="M87" s="2">
        <v>14</v>
      </c>
      <c r="N87" s="2">
        <v>11</v>
      </c>
      <c r="O87" s="2">
        <v>31</v>
      </c>
      <c r="P87" s="2">
        <v>19</v>
      </c>
      <c r="Q87" s="2">
        <v>54</v>
      </c>
    </row>
    <row r="88" spans="1:17">
      <c r="A88" s="4" t="s">
        <v>12</v>
      </c>
      <c r="B88" s="4" t="s">
        <v>24</v>
      </c>
      <c r="C88" s="4">
        <v>35</v>
      </c>
      <c r="D88" s="19">
        <v>4.34</v>
      </c>
      <c r="E88" s="5">
        <v>0.87</v>
      </c>
      <c r="F88" s="4"/>
      <c r="G88" s="4"/>
      <c r="H88" s="4"/>
      <c r="I88" s="4"/>
      <c r="J88" s="4"/>
      <c r="K88" s="4"/>
      <c r="L88" s="4">
        <v>3</v>
      </c>
      <c r="M88" s="4">
        <v>9</v>
      </c>
      <c r="N88" s="4">
        <v>17</v>
      </c>
      <c r="O88" s="4">
        <v>49</v>
      </c>
      <c r="P88" s="4">
        <v>15</v>
      </c>
      <c r="Q88" s="4">
        <v>43</v>
      </c>
    </row>
    <row r="89" spans="1:17">
      <c r="A89" s="2" t="s">
        <v>12</v>
      </c>
      <c r="B89" s="2" t="s">
        <v>25</v>
      </c>
      <c r="C89" s="2">
        <v>35</v>
      </c>
      <c r="D89" s="18">
        <v>4.37</v>
      </c>
      <c r="E89" s="3">
        <v>0.87</v>
      </c>
      <c r="F89" s="2"/>
      <c r="G89" s="2"/>
      <c r="H89" s="2"/>
      <c r="I89" s="2"/>
      <c r="J89" s="2"/>
      <c r="K89" s="2"/>
      <c r="L89" s="2">
        <v>4</v>
      </c>
      <c r="M89" s="2">
        <v>11</v>
      </c>
      <c r="N89" s="2">
        <v>14</v>
      </c>
      <c r="O89" s="2">
        <v>40</v>
      </c>
      <c r="P89" s="2">
        <v>17</v>
      </c>
      <c r="Q89" s="2">
        <v>49</v>
      </c>
    </row>
    <row r="90" spans="1:17">
      <c r="A90" s="4" t="s">
        <v>12</v>
      </c>
      <c r="B90" s="4" t="s">
        <v>26</v>
      </c>
      <c r="C90" s="4">
        <v>35</v>
      </c>
      <c r="D90" s="19">
        <v>4.43</v>
      </c>
      <c r="E90" s="5">
        <v>0.89</v>
      </c>
      <c r="F90" s="4"/>
      <c r="G90" s="4"/>
      <c r="H90" s="4"/>
      <c r="I90" s="4"/>
      <c r="J90" s="4"/>
      <c r="K90" s="4"/>
      <c r="L90" s="4">
        <v>3</v>
      </c>
      <c r="M90" s="4">
        <v>9</v>
      </c>
      <c r="N90" s="4">
        <v>14</v>
      </c>
      <c r="O90" s="4">
        <v>40</v>
      </c>
      <c r="P90" s="4">
        <v>18</v>
      </c>
      <c r="Q90" s="4">
        <v>51</v>
      </c>
    </row>
    <row r="91" spans="1:17">
      <c r="A91" s="2" t="s">
        <v>12</v>
      </c>
      <c r="B91" s="2" t="s">
        <v>27</v>
      </c>
      <c r="C91" s="2">
        <v>35</v>
      </c>
      <c r="D91" s="18">
        <v>4.2300000000000004</v>
      </c>
      <c r="E91" s="3">
        <v>0.85</v>
      </c>
      <c r="F91" s="2">
        <v>2</v>
      </c>
      <c r="G91" s="2">
        <v>6</v>
      </c>
      <c r="H91" s="2"/>
      <c r="I91" s="2"/>
      <c r="J91" s="2"/>
      <c r="K91" s="2"/>
      <c r="L91" s="2">
        <v>2</v>
      </c>
      <c r="M91" s="2">
        <v>6</v>
      </c>
      <c r="N91" s="2">
        <v>13</v>
      </c>
      <c r="O91" s="2">
        <v>37</v>
      </c>
      <c r="P91" s="2">
        <v>18</v>
      </c>
      <c r="Q91" s="2">
        <v>51</v>
      </c>
    </row>
    <row r="92" spans="1:17">
      <c r="A92" s="4" t="s">
        <v>12</v>
      </c>
      <c r="B92" s="4" t="s">
        <v>28</v>
      </c>
      <c r="C92" s="4">
        <v>35</v>
      </c>
      <c r="D92" s="19">
        <v>4.1100000000000003</v>
      </c>
      <c r="E92" s="5">
        <v>0.82</v>
      </c>
      <c r="F92" s="4">
        <v>2</v>
      </c>
      <c r="G92" s="4">
        <v>6</v>
      </c>
      <c r="H92" s="4"/>
      <c r="I92" s="4"/>
      <c r="J92" s="4">
        <v>1</v>
      </c>
      <c r="K92" s="4">
        <v>3</v>
      </c>
      <c r="L92" s="4">
        <v>3</v>
      </c>
      <c r="M92" s="4">
        <v>9</v>
      </c>
      <c r="N92" s="4">
        <v>12</v>
      </c>
      <c r="O92" s="4">
        <v>34</v>
      </c>
      <c r="P92" s="4">
        <v>17</v>
      </c>
      <c r="Q92" s="4">
        <v>49</v>
      </c>
    </row>
    <row r="93" spans="1:17">
      <c r="A93" s="2" t="s">
        <v>12</v>
      </c>
      <c r="B93" s="2" t="s">
        <v>29</v>
      </c>
      <c r="C93" s="2">
        <v>35</v>
      </c>
      <c r="D93" s="18">
        <v>4.43</v>
      </c>
      <c r="E93" s="3">
        <v>0.89</v>
      </c>
      <c r="F93" s="2">
        <v>1</v>
      </c>
      <c r="G93" s="2">
        <v>3</v>
      </c>
      <c r="H93" s="2"/>
      <c r="I93" s="2"/>
      <c r="J93" s="2"/>
      <c r="K93" s="2"/>
      <c r="L93" s="2">
        <v>2</v>
      </c>
      <c r="M93" s="2">
        <v>6</v>
      </c>
      <c r="N93" s="2">
        <v>11</v>
      </c>
      <c r="O93" s="2">
        <v>31</v>
      </c>
      <c r="P93" s="2">
        <v>21</v>
      </c>
      <c r="Q93" s="2">
        <v>60</v>
      </c>
    </row>
    <row r="94" spans="1:17">
      <c r="A94" s="4" t="s">
        <v>12</v>
      </c>
      <c r="B94" s="4" t="s">
        <v>30</v>
      </c>
      <c r="C94" s="4">
        <v>35</v>
      </c>
      <c r="D94" s="19">
        <v>4.49</v>
      </c>
      <c r="E94" s="5">
        <v>0.9</v>
      </c>
      <c r="F94" s="4"/>
      <c r="G94" s="4"/>
      <c r="H94" s="4"/>
      <c r="I94" s="4"/>
      <c r="J94" s="4"/>
      <c r="K94" s="4"/>
      <c r="L94" s="4">
        <v>3</v>
      </c>
      <c r="M94" s="4">
        <v>9</v>
      </c>
      <c r="N94" s="4">
        <v>12</v>
      </c>
      <c r="O94" s="4">
        <v>34</v>
      </c>
      <c r="P94" s="4">
        <v>20</v>
      </c>
      <c r="Q94" s="4">
        <v>57</v>
      </c>
    </row>
    <row r="95" spans="1:17">
      <c r="A95" s="2" t="s">
        <v>12</v>
      </c>
      <c r="B95" s="2" t="s">
        <v>31</v>
      </c>
      <c r="C95" s="2">
        <v>35</v>
      </c>
      <c r="D95" s="18">
        <v>4.17</v>
      </c>
      <c r="E95" s="3">
        <v>0.83</v>
      </c>
      <c r="F95" s="2"/>
      <c r="G95" s="2"/>
      <c r="H95" s="2"/>
      <c r="I95" s="2"/>
      <c r="J95" s="2">
        <v>1</v>
      </c>
      <c r="K95" s="2">
        <v>3</v>
      </c>
      <c r="L95" s="2">
        <v>7</v>
      </c>
      <c r="M95" s="2">
        <v>20</v>
      </c>
      <c r="N95" s="2">
        <v>12</v>
      </c>
      <c r="O95" s="2">
        <v>34</v>
      </c>
      <c r="P95" s="2">
        <v>15</v>
      </c>
      <c r="Q95" s="2">
        <v>43</v>
      </c>
    </row>
    <row r="96" spans="1:17">
      <c r="A96" s="4" t="s">
        <v>12</v>
      </c>
      <c r="B96" s="4" t="s">
        <v>32</v>
      </c>
      <c r="C96" s="4">
        <v>35</v>
      </c>
      <c r="D96" s="19">
        <v>4.2</v>
      </c>
      <c r="E96" s="5">
        <v>0.84</v>
      </c>
      <c r="F96" s="4">
        <v>2</v>
      </c>
      <c r="G96" s="4">
        <v>6</v>
      </c>
      <c r="H96" s="4"/>
      <c r="I96" s="4"/>
      <c r="J96" s="4"/>
      <c r="K96" s="4"/>
      <c r="L96" s="4">
        <v>3</v>
      </c>
      <c r="M96" s="4">
        <v>9</v>
      </c>
      <c r="N96" s="4">
        <v>12</v>
      </c>
      <c r="O96" s="4">
        <v>34</v>
      </c>
      <c r="P96" s="4">
        <v>18</v>
      </c>
      <c r="Q96" s="4">
        <v>51</v>
      </c>
    </row>
    <row r="97" spans="1:18">
      <c r="A97" s="2" t="s">
        <v>12</v>
      </c>
      <c r="B97" s="2" t="s">
        <v>33</v>
      </c>
      <c r="C97" s="2">
        <v>35</v>
      </c>
      <c r="D97" s="18">
        <v>4.2</v>
      </c>
      <c r="E97" s="3">
        <v>0.84</v>
      </c>
      <c r="F97" s="2">
        <v>2</v>
      </c>
      <c r="G97" s="2">
        <v>6</v>
      </c>
      <c r="H97" s="2"/>
      <c r="I97" s="2"/>
      <c r="J97" s="2"/>
      <c r="K97" s="2"/>
      <c r="L97" s="2">
        <v>4</v>
      </c>
      <c r="M97" s="2">
        <v>11</v>
      </c>
      <c r="N97" s="2">
        <v>10</v>
      </c>
      <c r="O97" s="2">
        <v>29</v>
      </c>
      <c r="P97" s="2">
        <v>19</v>
      </c>
      <c r="Q97" s="2">
        <v>54</v>
      </c>
    </row>
    <row r="98" spans="1:18">
      <c r="A98" s="4" t="s">
        <v>12</v>
      </c>
      <c r="B98" s="4" t="s">
        <v>34</v>
      </c>
      <c r="C98" s="4">
        <v>35</v>
      </c>
      <c r="D98" s="19">
        <v>4.03</v>
      </c>
      <c r="E98" s="5">
        <v>0.81</v>
      </c>
      <c r="F98" s="4">
        <v>3</v>
      </c>
      <c r="G98" s="4">
        <v>9</v>
      </c>
      <c r="H98" s="4"/>
      <c r="I98" s="4"/>
      <c r="J98" s="4"/>
      <c r="K98" s="4"/>
      <c r="L98" s="4">
        <v>5</v>
      </c>
      <c r="M98" s="4">
        <v>14</v>
      </c>
      <c r="N98" s="4">
        <v>9</v>
      </c>
      <c r="O98" s="4">
        <v>26</v>
      </c>
      <c r="P98" s="4">
        <v>18</v>
      </c>
      <c r="Q98" s="4">
        <v>51</v>
      </c>
    </row>
    <row r="99" spans="1:18">
      <c r="A99" s="2" t="s">
        <v>12</v>
      </c>
      <c r="B99" s="2" t="s">
        <v>35</v>
      </c>
      <c r="C99" s="2">
        <v>35</v>
      </c>
      <c r="D99" s="18">
        <v>3.26</v>
      </c>
      <c r="E99" s="3">
        <v>0.65</v>
      </c>
      <c r="F99" s="2">
        <v>9</v>
      </c>
      <c r="G99" s="2">
        <v>26</v>
      </c>
      <c r="H99" s="2"/>
      <c r="I99" s="2"/>
      <c r="J99" s="2"/>
      <c r="K99" s="2"/>
      <c r="L99" s="2">
        <v>4</v>
      </c>
      <c r="M99" s="2">
        <v>11</v>
      </c>
      <c r="N99" s="2">
        <v>8</v>
      </c>
      <c r="O99" s="2">
        <v>23</v>
      </c>
      <c r="P99" s="2">
        <v>14</v>
      </c>
      <c r="Q99" s="2">
        <v>40</v>
      </c>
    </row>
    <row r="100" spans="1:18">
      <c r="A100" s="4" t="s">
        <v>12</v>
      </c>
      <c r="B100" s="4" t="s">
        <v>36</v>
      </c>
      <c r="C100" s="4">
        <v>35</v>
      </c>
      <c r="D100" s="19">
        <v>3.66</v>
      </c>
      <c r="E100" s="5">
        <v>0.73</v>
      </c>
      <c r="F100" s="4">
        <v>7</v>
      </c>
      <c r="G100" s="4">
        <v>20</v>
      </c>
      <c r="H100" s="4"/>
      <c r="I100" s="4"/>
      <c r="J100" s="4"/>
      <c r="K100" s="4"/>
      <c r="L100" s="4">
        <v>3</v>
      </c>
      <c r="M100" s="4">
        <v>9</v>
      </c>
      <c r="N100" s="4">
        <v>6</v>
      </c>
      <c r="O100" s="4">
        <v>17</v>
      </c>
      <c r="P100" s="4">
        <v>19</v>
      </c>
      <c r="Q100" s="4">
        <v>54</v>
      </c>
    </row>
    <row r="101" spans="1:18">
      <c r="A101" s="2" t="s">
        <v>12</v>
      </c>
      <c r="B101" s="2" t="s">
        <v>37</v>
      </c>
      <c r="C101" s="2">
        <v>35</v>
      </c>
      <c r="D101" s="18">
        <v>3.83</v>
      </c>
      <c r="E101" s="3">
        <v>0.77</v>
      </c>
      <c r="F101" s="2">
        <v>4</v>
      </c>
      <c r="G101" s="2">
        <v>11</v>
      </c>
      <c r="H101" s="2"/>
      <c r="I101" s="2"/>
      <c r="J101" s="2"/>
      <c r="K101" s="2"/>
      <c r="L101" s="2">
        <v>4</v>
      </c>
      <c r="M101" s="2">
        <v>11</v>
      </c>
      <c r="N101" s="2">
        <v>13</v>
      </c>
      <c r="O101" s="2">
        <v>37</v>
      </c>
      <c r="P101" s="2">
        <v>14</v>
      </c>
      <c r="Q101" s="2">
        <v>40</v>
      </c>
    </row>
    <row r="103" spans="1:18">
      <c r="D103" s="15" t="s">
        <v>4</v>
      </c>
      <c r="E103" s="16" t="s">
        <v>5</v>
      </c>
      <c r="F103" s="6" t="s">
        <v>38</v>
      </c>
      <c r="G103" s="6" t="s">
        <v>39</v>
      </c>
      <c r="H103" s="6" t="s">
        <v>40</v>
      </c>
      <c r="I103" s="6" t="s">
        <v>39</v>
      </c>
      <c r="J103" s="6" t="s">
        <v>41</v>
      </c>
      <c r="K103" s="6" t="s">
        <v>39</v>
      </c>
      <c r="L103" s="6" t="s">
        <v>42</v>
      </c>
      <c r="M103" s="6" t="s">
        <v>39</v>
      </c>
      <c r="N103" s="6" t="s">
        <v>43</v>
      </c>
      <c r="O103" s="6" t="s">
        <v>39</v>
      </c>
      <c r="P103" s="6" t="s">
        <v>44</v>
      </c>
      <c r="Q103" s="6" t="s">
        <v>39</v>
      </c>
      <c r="R103" s="10"/>
    </row>
    <row r="104" spans="1:18">
      <c r="D104" s="9">
        <f>AVERAGE(D77:D101)</f>
        <v>4.1956000000000007</v>
      </c>
      <c r="E104" s="11">
        <f>AVERAGE(E77:E101)</f>
        <v>0.8395999999999999</v>
      </c>
      <c r="F104" s="10"/>
      <c r="G104" s="11">
        <f>AVERAGE(G77:G101)*0.01</f>
        <v>8.307692307692309E-2</v>
      </c>
      <c r="H104" s="10"/>
      <c r="I104" s="11" t="e">
        <f>AVERAGE(I77:I101)*0.01</f>
        <v>#DIV/0!</v>
      </c>
      <c r="J104" s="10"/>
      <c r="K104" s="11">
        <f>AVERAGE(K77:K101)*0.01</f>
        <v>0.03</v>
      </c>
      <c r="L104" s="10"/>
      <c r="M104" s="11">
        <f>AVERAGE(M77:M101)*0.01</f>
        <v>0.10800000000000001</v>
      </c>
      <c r="N104" s="10"/>
      <c r="O104" s="11">
        <f>AVERAGE(O77:O101)*0.01</f>
        <v>0.35320000000000001</v>
      </c>
      <c r="P104" s="10"/>
      <c r="Q104" s="11">
        <f>AVERAGE(Q77:Q101)*0.01</f>
        <v>0.48680000000000001</v>
      </c>
      <c r="R104" s="10" t="s">
        <v>45</v>
      </c>
    </row>
    <row r="105" spans="1:18">
      <c r="D105" s="9">
        <f>MIN(D77:D101)</f>
        <v>3.26</v>
      </c>
      <c r="E105" s="11">
        <f>MIN(E77:E101)</f>
        <v>0.65</v>
      </c>
      <c r="F105" s="10"/>
      <c r="G105" s="11">
        <f>MIN(G77:G101)*0.01</f>
        <v>0.03</v>
      </c>
      <c r="H105" s="10"/>
      <c r="I105" s="11">
        <f>MIN(I77:I101)*0.01</f>
        <v>0</v>
      </c>
      <c r="J105" s="10"/>
      <c r="K105" s="11">
        <f>MIN(K77:K101)*0.01</f>
        <v>0.03</v>
      </c>
      <c r="L105" s="10"/>
      <c r="M105" s="11">
        <f>MIN(M77:M101)*0.01</f>
        <v>0.06</v>
      </c>
      <c r="N105" s="10"/>
      <c r="O105" s="11">
        <f>MIN(O77:O101)*0.01</f>
        <v>0.17</v>
      </c>
      <c r="P105" s="10"/>
      <c r="Q105" s="11">
        <f>MIN(Q77:Q101)*0.01</f>
        <v>0.34</v>
      </c>
      <c r="R105" s="10" t="s">
        <v>46</v>
      </c>
    </row>
    <row r="106" spans="1:18">
      <c r="D106" s="9">
        <f>MAX(D77:D101)</f>
        <v>4.54</v>
      </c>
      <c r="E106" s="11">
        <f>MAX(E77:E101)</f>
        <v>0.91</v>
      </c>
      <c r="F106" s="10"/>
      <c r="G106" s="11">
        <f>MAX(G77:G101)*0.01</f>
        <v>0.26</v>
      </c>
      <c r="H106" s="10"/>
      <c r="I106" s="11">
        <f>MAX(I77:I101)*0.01</f>
        <v>0</v>
      </c>
      <c r="J106" s="10"/>
      <c r="K106" s="11">
        <f>MAX(K77:K101)*0.01</f>
        <v>0.03</v>
      </c>
      <c r="L106" s="10"/>
      <c r="M106" s="11">
        <f>MAX(M77:M101)*0.01</f>
        <v>0.2</v>
      </c>
      <c r="N106" s="10"/>
      <c r="O106" s="11">
        <f>MAX(O77:O101)*0.01</f>
        <v>0.51</v>
      </c>
      <c r="P106" s="10"/>
      <c r="Q106" s="11">
        <f>MAX(Q77:Q101)*0.01</f>
        <v>0.66</v>
      </c>
      <c r="R106" s="10" t="s">
        <v>47</v>
      </c>
    </row>
    <row r="107" spans="1:18">
      <c r="D107" s="9"/>
      <c r="E107" s="11"/>
      <c r="F107" s="10">
        <f>SUM(F77:F101)</f>
        <v>37</v>
      </c>
      <c r="G107" s="11"/>
      <c r="H107" s="10">
        <f>SUM(H77:H101)</f>
        <v>0</v>
      </c>
      <c r="I107" s="11"/>
      <c r="J107" s="10">
        <f>SUM(J77:J101)</f>
        <v>7</v>
      </c>
      <c r="K107" s="11"/>
      <c r="L107" s="10">
        <f>SUM(L77:L101)</f>
        <v>94</v>
      </c>
      <c r="M107" s="11"/>
      <c r="N107" s="10">
        <f>SUM(N77:N101)</f>
        <v>310</v>
      </c>
      <c r="O107" s="11"/>
      <c r="P107" s="10">
        <f>SUM(P77:P101)</f>
        <v>427</v>
      </c>
      <c r="Q107" s="11"/>
      <c r="R107" s="10" t="s">
        <v>48</v>
      </c>
    </row>
  </sheetData>
  <mergeCells count="24">
    <mergeCell ref="A1:P1"/>
    <mergeCell ref="F2:G2"/>
    <mergeCell ref="H2:I2"/>
    <mergeCell ref="J2:K2"/>
    <mergeCell ref="L2:M2"/>
    <mergeCell ref="N2:O2"/>
    <mergeCell ref="P2:Q2"/>
    <mergeCell ref="A35:F35"/>
    <mergeCell ref="F36:G36"/>
    <mergeCell ref="A37:H37"/>
    <mergeCell ref="A41:P41"/>
    <mergeCell ref="F42:G42"/>
    <mergeCell ref="H42:I42"/>
    <mergeCell ref="J42:K42"/>
    <mergeCell ref="L42:M42"/>
    <mergeCell ref="N42:O42"/>
    <mergeCell ref="P42:Q42"/>
    <mergeCell ref="A75:P75"/>
    <mergeCell ref="F76:G76"/>
    <mergeCell ref="H76:I76"/>
    <mergeCell ref="J76:K76"/>
    <mergeCell ref="L76:M76"/>
    <mergeCell ref="N76:O76"/>
    <mergeCell ref="P76:Q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2021-03-22T18:52:38Z</dcterms:created>
  <dcterms:modified xsi:type="dcterms:W3CDTF">2021-04-05T14:30:46Z</dcterms:modified>
  <cp:category/>
  <cp:contentStatus/>
</cp:coreProperties>
</file>