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30"/>
  <workbookPr defaultThemeVersion="166925"/>
  <xr:revisionPtr revIDLastSave="107" documentId="11_E60897F41BE170836B02CE998F75CCDC64E183C8" xr6:coauthVersionLast="46" xr6:coauthVersionMax="46" xr10:uidLastSave="{6132272E-F880-4FE6-B9D1-3B8CD2C8B121}"/>
  <bookViews>
    <workbookView xWindow="240" yWindow="105" windowWidth="14805" windowHeight="8010" xr2:uid="{00000000-000D-0000-FFFF-FFFF00000000}"/>
  </bookViews>
  <sheets>
    <sheet name="Criterion 2017-2020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2" i="1" l="1"/>
  <c r="N82" i="1"/>
  <c r="L82" i="1"/>
  <c r="J82" i="1"/>
  <c r="H82" i="1"/>
  <c r="F82" i="1"/>
  <c r="Q81" i="1"/>
  <c r="O81" i="1"/>
  <c r="M81" i="1"/>
  <c r="K81" i="1"/>
  <c r="I81" i="1"/>
  <c r="G81" i="1"/>
  <c r="E81" i="1"/>
  <c r="D81" i="1"/>
  <c r="Q80" i="1"/>
  <c r="O80" i="1"/>
  <c r="M80" i="1"/>
  <c r="K80" i="1"/>
  <c r="I80" i="1"/>
  <c r="G80" i="1"/>
  <c r="E80" i="1"/>
  <c r="D80" i="1"/>
  <c r="Q79" i="1"/>
  <c r="O79" i="1"/>
  <c r="M79" i="1"/>
  <c r="K79" i="1"/>
  <c r="I79" i="1"/>
  <c r="G79" i="1"/>
  <c r="E79" i="1"/>
  <c r="D79" i="1"/>
  <c r="P54" i="1"/>
  <c r="N54" i="1"/>
  <c r="L54" i="1"/>
  <c r="J54" i="1"/>
  <c r="H54" i="1"/>
  <c r="F54" i="1"/>
  <c r="Q53" i="1"/>
  <c r="O53" i="1"/>
  <c r="M53" i="1"/>
  <c r="K53" i="1"/>
  <c r="I53" i="1"/>
  <c r="G53" i="1"/>
  <c r="E53" i="1"/>
  <c r="D53" i="1"/>
  <c r="Q52" i="1"/>
  <c r="O52" i="1"/>
  <c r="M52" i="1"/>
  <c r="K52" i="1"/>
  <c r="I52" i="1"/>
  <c r="G52" i="1"/>
  <c r="E52" i="1"/>
  <c r="D52" i="1"/>
  <c r="Q51" i="1"/>
  <c r="O51" i="1"/>
  <c r="M51" i="1"/>
  <c r="K51" i="1"/>
  <c r="I51" i="1"/>
  <c r="G51" i="1"/>
  <c r="E51" i="1"/>
  <c r="D51" i="1"/>
  <c r="P24" i="1"/>
  <c r="Q23" i="1"/>
  <c r="Q22" i="1"/>
  <c r="Q21" i="1"/>
  <c r="N24" i="1"/>
  <c r="O23" i="1"/>
  <c r="O22" i="1"/>
  <c r="O21" i="1"/>
  <c r="L24" i="1"/>
  <c r="M23" i="1"/>
  <c r="M22" i="1"/>
  <c r="M21" i="1"/>
  <c r="J24" i="1"/>
  <c r="K23" i="1"/>
  <c r="K22" i="1"/>
  <c r="K21" i="1"/>
  <c r="H24" i="1"/>
  <c r="I23" i="1"/>
  <c r="I22" i="1"/>
  <c r="I21" i="1"/>
  <c r="F24" i="1"/>
  <c r="G23" i="1"/>
  <c r="G22" i="1"/>
  <c r="G21" i="1"/>
  <c r="E23" i="1"/>
  <c r="E22" i="1"/>
  <c r="E21" i="1"/>
  <c r="D23" i="1"/>
  <c r="D22" i="1"/>
  <c r="D21" i="1"/>
</calcChain>
</file>

<file path=xl/sharedStrings.xml><?xml version="1.0" encoding="utf-8"?>
<sst xmlns="http://schemas.openxmlformats.org/spreadsheetml/2006/main" count="195" uniqueCount="46">
  <si>
    <t xml:space="preserve">
Aug 1, 2017 to Jul 31, 2020</t>
  </si>
  <si>
    <t>assessment instrument name</t>
  </si>
  <si>
    <t>criterion name</t>
  </si>
  <si>
    <t>n</t>
  </si>
  <si>
    <t>mean</t>
  </si>
  <si>
    <t>mean %</t>
  </si>
  <si>
    <t>Not observed (0.00-0.99) (n/%)</t>
  </si>
  <si>
    <t>Unacceptable (1.00-1.99) (n/%)</t>
  </si>
  <si>
    <t>Less than acceptable (2.00-2.99) (n/%)</t>
  </si>
  <si>
    <t>Acceptable (3.00-3.99) (n/%)</t>
  </si>
  <si>
    <t>More than acceptable (4.00-4.99) (n/%)</t>
  </si>
  <si>
    <t>Target (5.00-5.99) (n/%)</t>
  </si>
  <si>
    <t>University Mentor Eval 1</t>
  </si>
  <si>
    <t>Possesses knowledge of subject matter</t>
  </si>
  <si>
    <t>Motivates students</t>
  </si>
  <si>
    <t>Establishes objectives (communication)</t>
  </si>
  <si>
    <t>Stresses sequence (topics/lessons)</t>
  </si>
  <si>
    <t>Relates objectives</t>
  </si>
  <si>
    <t>Meets diverse needs of all learners</t>
  </si>
  <si>
    <t>Explains content (variety of methods)</t>
  </si>
  <si>
    <t>Explains directions (clearly stated)</t>
  </si>
  <si>
    <t>Models desired skills</t>
  </si>
  <si>
    <t>Monitors student progress</t>
  </si>
  <si>
    <t>Adjusts instruction based on results of monitoring</t>
  </si>
  <si>
    <t>Guides practice (under supervision)</t>
  </si>
  <si>
    <t>Provides independent practice</t>
  </si>
  <si>
    <t>Establishes closure (summarize)</t>
  </si>
  <si>
    <t>Assesses student learning</t>
  </si>
  <si>
    <t>Utilizes technology appropriate to the subject matter</t>
  </si>
  <si>
    <t>Not observed 0</t>
  </si>
  <si>
    <t>N%</t>
  </si>
  <si>
    <t>Unacceptable 1</t>
  </si>
  <si>
    <t>Less than acceptable 2</t>
  </si>
  <si>
    <t>Acceptable 3</t>
  </si>
  <si>
    <t>More than acceptable 4</t>
  </si>
  <si>
    <t>Target 5</t>
  </si>
  <si>
    <t>AVERAGE</t>
  </si>
  <si>
    <t>MIN</t>
  </si>
  <si>
    <t>MAX</t>
  </si>
  <si>
    <t>SUM</t>
  </si>
  <si>
    <t xml:space="preserve">
Aug 1, 2017 to Jul 31, 2018</t>
  </si>
  <si>
    <t>0.00-0.99 (n/%)</t>
  </si>
  <si>
    <t>Actions</t>
  </si>
  <si>
    <t>No data available in table</t>
  </si>
  <si>
    <t xml:space="preserve">
Aug 1, 2018 to Jul 31, 2019</t>
  </si>
  <si>
    <t xml:space="preserve">
Aug 1, 2019 to Jul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</si>
</sst>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rgb="FF000000"/>
      <name val="Museo-Sans-1"/>
      <family val="2"/>
      <charset val="1"/>
    </font>
    <font>
      <sz val="11"/>
      <color rgb="FF000000"/>
      <name val="Museo-Sans-1"/>
      <family val="2"/>
      <charset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E8F7FC"/>
        <bgColor indexed="64"/>
      </patternFill>
    </fill>
    <fill>
      <patternFill patternType="solid">
        <fgColor rgb="FFF2FAFC"/>
        <bgColor indexed="64"/>
      </patternFill>
    </fill>
    <fill>
      <patternFill patternType="solid">
        <fgColor rgb="FFD6DCE4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2" fontId="2" fillId="3" borderId="3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2"/>
  <sheetViews>
    <sheetView tabSelected="1" topLeftCell="A68" workbookViewId="0">
      <selection activeCell="E79" sqref="E79"/>
    </sheetView>
  </sheetViews>
  <sheetFormatPr defaultRowHeight="15"/>
  <cols>
    <col min="1" max="1" width="31.140625" style="2" customWidth="1"/>
    <col min="2" max="2" width="50.140625" style="2" customWidth="1"/>
    <col min="3" max="3" width="3.42578125" style="2" bestFit="1" customWidth="1"/>
    <col min="4" max="4" width="6.5703125" style="20" bestFit="1" customWidth="1"/>
    <col min="5" max="5" width="9" style="2" bestFit="1" customWidth="1"/>
    <col min="6" max="9" width="19.42578125" style="2" customWidth="1"/>
    <col min="10" max="10" width="24.7109375" style="2" bestFit="1" customWidth="1"/>
    <col min="11" max="13" width="19.42578125" style="2" customWidth="1"/>
    <col min="14" max="14" width="25.140625" style="2" bestFit="1" customWidth="1"/>
    <col min="15" max="17" width="19.42578125" style="2" customWidth="1"/>
    <col min="18" max="16384" width="9.140625" style="2"/>
  </cols>
  <sheetData>
    <row r="1" spans="1:17" ht="28.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"/>
    </row>
    <row r="2" spans="1:17">
      <c r="A2" s="8" t="s">
        <v>1</v>
      </c>
      <c r="B2" s="8" t="s">
        <v>2</v>
      </c>
      <c r="C2" s="8" t="s">
        <v>3</v>
      </c>
      <c r="D2" s="17" t="s">
        <v>4</v>
      </c>
      <c r="E2" s="8" t="s">
        <v>5</v>
      </c>
      <c r="F2" s="34" t="s">
        <v>6</v>
      </c>
      <c r="G2" s="34"/>
      <c r="H2" s="34" t="s">
        <v>7</v>
      </c>
      <c r="I2" s="34"/>
      <c r="J2" s="34" t="s">
        <v>8</v>
      </c>
      <c r="K2" s="34"/>
      <c r="L2" s="34" t="s">
        <v>9</v>
      </c>
      <c r="M2" s="34"/>
      <c r="N2" s="34" t="s">
        <v>10</v>
      </c>
      <c r="O2" s="34"/>
      <c r="P2" s="34" t="s">
        <v>11</v>
      </c>
      <c r="Q2" s="34"/>
    </row>
    <row r="3" spans="1:17">
      <c r="A3" s="3" t="s">
        <v>12</v>
      </c>
      <c r="B3" s="3" t="s">
        <v>13</v>
      </c>
      <c r="C3" s="3">
        <v>88</v>
      </c>
      <c r="D3" s="18">
        <v>4.5999999999999996</v>
      </c>
      <c r="E3" s="4">
        <v>0.92</v>
      </c>
      <c r="F3" s="3">
        <v>1</v>
      </c>
      <c r="G3" s="3">
        <v>1</v>
      </c>
      <c r="H3" s="3"/>
      <c r="I3" s="3"/>
      <c r="J3" s="3"/>
      <c r="K3" s="3"/>
      <c r="L3" s="3">
        <v>1</v>
      </c>
      <c r="M3" s="3">
        <v>1</v>
      </c>
      <c r="N3" s="3">
        <v>28</v>
      </c>
      <c r="O3" s="3">
        <v>32</v>
      </c>
      <c r="P3" s="3">
        <v>58</v>
      </c>
      <c r="Q3" s="3">
        <v>66</v>
      </c>
    </row>
    <row r="4" spans="1:17">
      <c r="A4" s="5" t="s">
        <v>12</v>
      </c>
      <c r="B4" s="5" t="s">
        <v>14</v>
      </c>
      <c r="C4" s="5">
        <v>88</v>
      </c>
      <c r="D4" s="19">
        <v>4.17</v>
      </c>
      <c r="E4" s="6">
        <v>0.83</v>
      </c>
      <c r="F4" s="5">
        <v>1</v>
      </c>
      <c r="G4" s="5">
        <v>1</v>
      </c>
      <c r="H4" s="5"/>
      <c r="I4" s="5"/>
      <c r="J4" s="5"/>
      <c r="K4" s="5"/>
      <c r="L4" s="5">
        <v>10</v>
      </c>
      <c r="M4" s="5">
        <v>11</v>
      </c>
      <c r="N4" s="5">
        <v>48</v>
      </c>
      <c r="O4" s="5">
        <v>55</v>
      </c>
      <c r="P4" s="5">
        <v>29</v>
      </c>
      <c r="Q4" s="5">
        <v>33</v>
      </c>
    </row>
    <row r="5" spans="1:17">
      <c r="A5" s="3" t="s">
        <v>12</v>
      </c>
      <c r="B5" s="3" t="s">
        <v>15</v>
      </c>
      <c r="C5" s="3">
        <v>88</v>
      </c>
      <c r="D5" s="18">
        <v>4.16</v>
      </c>
      <c r="E5" s="4">
        <v>0.83</v>
      </c>
      <c r="F5" s="3">
        <v>2</v>
      </c>
      <c r="G5" s="3">
        <v>2</v>
      </c>
      <c r="H5" s="3"/>
      <c r="I5" s="3"/>
      <c r="J5" s="3"/>
      <c r="K5" s="3"/>
      <c r="L5" s="3">
        <v>13</v>
      </c>
      <c r="M5" s="3">
        <v>15</v>
      </c>
      <c r="N5" s="3">
        <v>38</v>
      </c>
      <c r="O5" s="3">
        <v>43</v>
      </c>
      <c r="P5" s="3">
        <v>35</v>
      </c>
      <c r="Q5" s="3">
        <v>40</v>
      </c>
    </row>
    <row r="6" spans="1:17">
      <c r="A6" s="5" t="s">
        <v>12</v>
      </c>
      <c r="B6" s="5" t="s">
        <v>16</v>
      </c>
      <c r="C6" s="5">
        <v>88</v>
      </c>
      <c r="D6" s="19">
        <v>4.1399999999999997</v>
      </c>
      <c r="E6" s="6">
        <v>0.83</v>
      </c>
      <c r="F6" s="5">
        <v>3</v>
      </c>
      <c r="G6" s="5">
        <v>3</v>
      </c>
      <c r="H6" s="5"/>
      <c r="I6" s="5"/>
      <c r="J6" s="5">
        <v>1</v>
      </c>
      <c r="K6" s="5">
        <v>1</v>
      </c>
      <c r="L6" s="5">
        <v>6</v>
      </c>
      <c r="M6" s="5">
        <v>7</v>
      </c>
      <c r="N6" s="5">
        <v>46</v>
      </c>
      <c r="O6" s="5">
        <v>52</v>
      </c>
      <c r="P6" s="5">
        <v>32</v>
      </c>
      <c r="Q6" s="5">
        <v>36</v>
      </c>
    </row>
    <row r="7" spans="1:17">
      <c r="A7" s="3" t="s">
        <v>12</v>
      </c>
      <c r="B7" s="3" t="s">
        <v>17</v>
      </c>
      <c r="C7" s="3">
        <v>88</v>
      </c>
      <c r="D7" s="18">
        <v>4.0199999999999996</v>
      </c>
      <c r="E7" s="4">
        <v>0.8</v>
      </c>
      <c r="F7" s="3">
        <v>2</v>
      </c>
      <c r="G7" s="3">
        <v>2</v>
      </c>
      <c r="H7" s="3"/>
      <c r="I7" s="3"/>
      <c r="J7" s="3"/>
      <c r="K7" s="3"/>
      <c r="L7" s="3">
        <v>17</v>
      </c>
      <c r="M7" s="3">
        <v>19</v>
      </c>
      <c r="N7" s="3">
        <v>42</v>
      </c>
      <c r="O7" s="3">
        <v>48</v>
      </c>
      <c r="P7" s="3">
        <v>27</v>
      </c>
      <c r="Q7" s="3">
        <v>31</v>
      </c>
    </row>
    <row r="8" spans="1:17">
      <c r="A8" s="5" t="s">
        <v>12</v>
      </c>
      <c r="B8" s="5" t="s">
        <v>18</v>
      </c>
      <c r="C8" s="5">
        <v>88</v>
      </c>
      <c r="D8" s="19">
        <v>3.89</v>
      </c>
      <c r="E8" s="6">
        <v>0.78</v>
      </c>
      <c r="F8" s="5">
        <v>3</v>
      </c>
      <c r="G8" s="5">
        <v>3</v>
      </c>
      <c r="H8" s="5"/>
      <c r="I8" s="5"/>
      <c r="J8" s="5"/>
      <c r="K8" s="5"/>
      <c r="L8" s="5">
        <v>17</v>
      </c>
      <c r="M8" s="5">
        <v>19</v>
      </c>
      <c r="N8" s="5">
        <v>49</v>
      </c>
      <c r="O8" s="5">
        <v>56</v>
      </c>
      <c r="P8" s="5">
        <v>19</v>
      </c>
      <c r="Q8" s="5">
        <v>22</v>
      </c>
    </row>
    <row r="9" spans="1:17">
      <c r="A9" s="3" t="s">
        <v>12</v>
      </c>
      <c r="B9" s="3" t="s">
        <v>19</v>
      </c>
      <c r="C9" s="3">
        <v>88</v>
      </c>
      <c r="D9" s="18">
        <v>4.03</v>
      </c>
      <c r="E9" s="4">
        <v>0.81</v>
      </c>
      <c r="F9" s="3">
        <v>1</v>
      </c>
      <c r="G9" s="3">
        <v>1</v>
      </c>
      <c r="H9" s="3"/>
      <c r="I9" s="3"/>
      <c r="J9" s="3">
        <v>1</v>
      </c>
      <c r="K9" s="3">
        <v>1</v>
      </c>
      <c r="L9" s="3">
        <v>18</v>
      </c>
      <c r="M9" s="3">
        <v>20</v>
      </c>
      <c r="N9" s="3">
        <v>41</v>
      </c>
      <c r="O9" s="3">
        <v>47</v>
      </c>
      <c r="P9" s="3">
        <v>27</v>
      </c>
      <c r="Q9" s="3">
        <v>31</v>
      </c>
    </row>
    <row r="10" spans="1:17">
      <c r="A10" s="5" t="s">
        <v>12</v>
      </c>
      <c r="B10" s="5" t="s">
        <v>20</v>
      </c>
      <c r="C10" s="5">
        <v>88</v>
      </c>
      <c r="D10" s="19">
        <v>4.2</v>
      </c>
      <c r="E10" s="6">
        <v>0.84</v>
      </c>
      <c r="F10" s="5">
        <v>1</v>
      </c>
      <c r="G10" s="5">
        <v>1</v>
      </c>
      <c r="H10" s="5"/>
      <c r="I10" s="5"/>
      <c r="J10" s="5">
        <v>1</v>
      </c>
      <c r="K10" s="5">
        <v>1</v>
      </c>
      <c r="L10" s="5">
        <v>8</v>
      </c>
      <c r="M10" s="5">
        <v>9</v>
      </c>
      <c r="N10" s="5">
        <v>46</v>
      </c>
      <c r="O10" s="5">
        <v>52</v>
      </c>
      <c r="P10" s="5">
        <v>32</v>
      </c>
      <c r="Q10" s="5">
        <v>36</v>
      </c>
    </row>
    <row r="11" spans="1:17">
      <c r="A11" s="3" t="s">
        <v>12</v>
      </c>
      <c r="B11" s="3" t="s">
        <v>21</v>
      </c>
      <c r="C11" s="3">
        <v>88</v>
      </c>
      <c r="D11" s="18">
        <v>4.24</v>
      </c>
      <c r="E11" s="4">
        <v>0.85</v>
      </c>
      <c r="F11" s="3">
        <v>1</v>
      </c>
      <c r="G11" s="3">
        <v>1</v>
      </c>
      <c r="H11" s="3"/>
      <c r="I11" s="3"/>
      <c r="J11" s="3">
        <v>1</v>
      </c>
      <c r="K11" s="3">
        <v>1</v>
      </c>
      <c r="L11" s="3">
        <v>13</v>
      </c>
      <c r="M11" s="3">
        <v>15</v>
      </c>
      <c r="N11" s="3">
        <v>33</v>
      </c>
      <c r="O11" s="3">
        <v>38</v>
      </c>
      <c r="P11" s="3">
        <v>40</v>
      </c>
      <c r="Q11" s="3">
        <v>45</v>
      </c>
    </row>
    <row r="12" spans="1:17">
      <c r="A12" s="5" t="s">
        <v>12</v>
      </c>
      <c r="B12" s="5" t="s">
        <v>22</v>
      </c>
      <c r="C12" s="5">
        <v>88</v>
      </c>
      <c r="D12" s="19">
        <v>4.09</v>
      </c>
      <c r="E12" s="6">
        <v>0.82</v>
      </c>
      <c r="F12" s="5">
        <v>4</v>
      </c>
      <c r="G12" s="5">
        <v>5</v>
      </c>
      <c r="H12" s="5"/>
      <c r="I12" s="5"/>
      <c r="J12" s="5"/>
      <c r="K12" s="5"/>
      <c r="L12" s="5">
        <v>8</v>
      </c>
      <c r="M12" s="5">
        <v>9</v>
      </c>
      <c r="N12" s="5">
        <v>44</v>
      </c>
      <c r="O12" s="5">
        <v>50</v>
      </c>
      <c r="P12" s="5">
        <v>32</v>
      </c>
      <c r="Q12" s="5">
        <v>36</v>
      </c>
    </row>
    <row r="13" spans="1:17">
      <c r="A13" s="3" t="s">
        <v>12</v>
      </c>
      <c r="B13" s="3" t="s">
        <v>23</v>
      </c>
      <c r="C13" s="3">
        <v>88</v>
      </c>
      <c r="D13" s="18">
        <v>3.83</v>
      </c>
      <c r="E13" s="4">
        <v>0.77</v>
      </c>
      <c r="F13" s="3">
        <v>4</v>
      </c>
      <c r="G13" s="3">
        <v>5</v>
      </c>
      <c r="H13" s="3"/>
      <c r="I13" s="3"/>
      <c r="J13" s="3">
        <v>1</v>
      </c>
      <c r="K13" s="3">
        <v>1</v>
      </c>
      <c r="L13" s="3">
        <v>17</v>
      </c>
      <c r="M13" s="3">
        <v>19</v>
      </c>
      <c r="N13" s="3">
        <v>46</v>
      </c>
      <c r="O13" s="3">
        <v>52</v>
      </c>
      <c r="P13" s="3">
        <v>20</v>
      </c>
      <c r="Q13" s="3">
        <v>23</v>
      </c>
    </row>
    <row r="14" spans="1:17">
      <c r="A14" s="5" t="s">
        <v>12</v>
      </c>
      <c r="B14" s="5" t="s">
        <v>24</v>
      </c>
      <c r="C14" s="5">
        <v>88</v>
      </c>
      <c r="D14" s="19">
        <v>4.42</v>
      </c>
      <c r="E14" s="6">
        <v>0.88</v>
      </c>
      <c r="F14" s="5">
        <v>2</v>
      </c>
      <c r="G14" s="5">
        <v>2</v>
      </c>
      <c r="H14" s="5"/>
      <c r="I14" s="5"/>
      <c r="J14" s="5"/>
      <c r="K14" s="5"/>
      <c r="L14" s="5">
        <v>5</v>
      </c>
      <c r="M14" s="5">
        <v>6</v>
      </c>
      <c r="N14" s="5">
        <v>31</v>
      </c>
      <c r="O14" s="5">
        <v>35</v>
      </c>
      <c r="P14" s="5">
        <v>50</v>
      </c>
      <c r="Q14" s="5">
        <v>57</v>
      </c>
    </row>
    <row r="15" spans="1:17">
      <c r="A15" s="3" t="s">
        <v>12</v>
      </c>
      <c r="B15" s="3" t="s">
        <v>25</v>
      </c>
      <c r="C15" s="3">
        <v>88</v>
      </c>
      <c r="D15" s="18">
        <v>3.36</v>
      </c>
      <c r="E15" s="4">
        <v>0.67</v>
      </c>
      <c r="F15" s="3">
        <v>22</v>
      </c>
      <c r="G15" s="3">
        <v>25</v>
      </c>
      <c r="H15" s="3"/>
      <c r="I15" s="3"/>
      <c r="J15" s="3"/>
      <c r="K15" s="3"/>
      <c r="L15" s="3">
        <v>4</v>
      </c>
      <c r="M15" s="3">
        <v>5</v>
      </c>
      <c r="N15" s="3">
        <v>26</v>
      </c>
      <c r="O15" s="3">
        <v>30</v>
      </c>
      <c r="P15" s="3">
        <v>36</v>
      </c>
      <c r="Q15" s="3">
        <v>41</v>
      </c>
    </row>
    <row r="16" spans="1:17">
      <c r="A16" s="5" t="s">
        <v>12</v>
      </c>
      <c r="B16" s="5" t="s">
        <v>26</v>
      </c>
      <c r="C16" s="5">
        <v>88</v>
      </c>
      <c r="D16" s="19">
        <v>2.99</v>
      </c>
      <c r="E16" s="6">
        <v>0.6</v>
      </c>
      <c r="F16" s="5">
        <v>21</v>
      </c>
      <c r="G16" s="5">
        <v>24</v>
      </c>
      <c r="H16" s="5">
        <v>1</v>
      </c>
      <c r="I16" s="5">
        <v>1</v>
      </c>
      <c r="J16" s="5">
        <v>5</v>
      </c>
      <c r="K16" s="5">
        <v>6</v>
      </c>
      <c r="L16" s="5">
        <v>14</v>
      </c>
      <c r="M16" s="5">
        <v>16</v>
      </c>
      <c r="N16" s="5">
        <v>25</v>
      </c>
      <c r="O16" s="5">
        <v>28</v>
      </c>
      <c r="P16" s="5">
        <v>22</v>
      </c>
      <c r="Q16" s="5">
        <v>25</v>
      </c>
    </row>
    <row r="17" spans="1:18">
      <c r="A17" s="3" t="s">
        <v>12</v>
      </c>
      <c r="B17" s="3" t="s">
        <v>27</v>
      </c>
      <c r="C17" s="3">
        <v>88</v>
      </c>
      <c r="D17" s="18">
        <v>2.91</v>
      </c>
      <c r="E17" s="4">
        <v>0.57999999999999996</v>
      </c>
      <c r="F17" s="3">
        <v>24</v>
      </c>
      <c r="G17" s="3">
        <v>27</v>
      </c>
      <c r="H17" s="3"/>
      <c r="I17" s="3"/>
      <c r="J17" s="3"/>
      <c r="K17" s="3"/>
      <c r="L17" s="3">
        <v>17</v>
      </c>
      <c r="M17" s="3">
        <v>19</v>
      </c>
      <c r="N17" s="3">
        <v>30</v>
      </c>
      <c r="O17" s="3">
        <v>34</v>
      </c>
      <c r="P17" s="3">
        <v>17</v>
      </c>
      <c r="Q17" s="3">
        <v>19</v>
      </c>
    </row>
    <row r="18" spans="1:18">
      <c r="A18" s="5" t="s">
        <v>12</v>
      </c>
      <c r="B18" s="5" t="s">
        <v>28</v>
      </c>
      <c r="C18" s="5">
        <v>88</v>
      </c>
      <c r="D18" s="19">
        <v>3.34</v>
      </c>
      <c r="E18" s="6">
        <v>0.67</v>
      </c>
      <c r="F18" s="5">
        <v>18</v>
      </c>
      <c r="G18" s="5">
        <v>20</v>
      </c>
      <c r="H18" s="5"/>
      <c r="I18" s="5"/>
      <c r="J18" s="5"/>
      <c r="K18" s="5"/>
      <c r="L18" s="5">
        <v>16</v>
      </c>
      <c r="M18" s="5">
        <v>18</v>
      </c>
      <c r="N18" s="5">
        <v>24</v>
      </c>
      <c r="O18" s="5">
        <v>27</v>
      </c>
      <c r="P18" s="5">
        <v>30</v>
      </c>
      <c r="Q18" s="5">
        <v>34</v>
      </c>
    </row>
    <row r="20" spans="1:18">
      <c r="D20" s="35" t="s">
        <v>4</v>
      </c>
      <c r="E20" s="36" t="s">
        <v>5</v>
      </c>
      <c r="F20" s="28" t="s">
        <v>29</v>
      </c>
      <c r="G20" s="28" t="s">
        <v>30</v>
      </c>
      <c r="H20" s="28" t="s">
        <v>31</v>
      </c>
      <c r="I20" s="28" t="s">
        <v>30</v>
      </c>
      <c r="J20" s="28" t="s">
        <v>32</v>
      </c>
      <c r="K20" s="28" t="s">
        <v>30</v>
      </c>
      <c r="L20" s="28" t="s">
        <v>33</v>
      </c>
      <c r="M20" s="28" t="s">
        <v>30</v>
      </c>
      <c r="N20" s="28" t="s">
        <v>34</v>
      </c>
      <c r="O20" s="28" t="s">
        <v>30</v>
      </c>
      <c r="P20" s="28" t="s">
        <v>35</v>
      </c>
      <c r="Q20" s="28" t="s">
        <v>30</v>
      </c>
      <c r="R20" s="27"/>
    </row>
    <row r="21" spans="1:18">
      <c r="D21" s="26">
        <f>AVERAGE(D3:D18)</f>
        <v>3.8993750000000009</v>
      </c>
      <c r="E21" s="29">
        <f>AVERAGE(E3:E18)</f>
        <v>0.78</v>
      </c>
      <c r="F21" s="27"/>
      <c r="G21" s="29">
        <f>AVERAGE(G3:G18)*0.01</f>
        <v>7.6874999999999999E-2</v>
      </c>
      <c r="H21" s="27"/>
      <c r="I21" s="29">
        <f>AVERAGE(I3:I18)*0.01</f>
        <v>0.01</v>
      </c>
      <c r="J21" s="27"/>
      <c r="K21" s="29">
        <f>AVERAGE(K3:K18)*0.01</f>
        <v>1.8333333333333333E-2</v>
      </c>
      <c r="L21" s="27"/>
      <c r="M21" s="29">
        <f>AVERAGE(M3:M18)*0.01</f>
        <v>0.13</v>
      </c>
      <c r="N21" s="27"/>
      <c r="O21" s="29">
        <f>AVERAGE(O3:O18)*0.01</f>
        <v>0.424375</v>
      </c>
      <c r="P21" s="27"/>
      <c r="Q21" s="29">
        <f>AVERAGE(Q3:Q18)*0.01</f>
        <v>0.359375</v>
      </c>
      <c r="R21" s="27" t="s">
        <v>36</v>
      </c>
    </row>
    <row r="22" spans="1:18">
      <c r="D22" s="26">
        <f>MIN(D3:D18)</f>
        <v>2.91</v>
      </c>
      <c r="E22" s="29">
        <f>MIN(E3:E18)</f>
        <v>0.57999999999999996</v>
      </c>
      <c r="F22" s="27"/>
      <c r="G22" s="29">
        <f>MIN(G3:G18)*0.01</f>
        <v>0.01</v>
      </c>
      <c r="H22" s="27"/>
      <c r="I22" s="29">
        <f>MIN(I3:I18)*0.01</f>
        <v>0.01</v>
      </c>
      <c r="J22" s="27"/>
      <c r="K22" s="29">
        <f>MIN(K3:K18)*0.01</f>
        <v>0.01</v>
      </c>
      <c r="L22" s="27"/>
      <c r="M22" s="29">
        <f>MIN(M3:M18)*0.01</f>
        <v>0.01</v>
      </c>
      <c r="N22" s="27"/>
      <c r="O22" s="29">
        <f>MIN(O3:O18)*0.01</f>
        <v>0.27</v>
      </c>
      <c r="P22" s="27"/>
      <c r="Q22" s="29">
        <f>MIN(Q3:Q18)*0.01</f>
        <v>0.19</v>
      </c>
      <c r="R22" s="27" t="s">
        <v>37</v>
      </c>
    </row>
    <row r="23" spans="1:18">
      <c r="D23" s="26">
        <f>MAX(D3:D18)</f>
        <v>4.5999999999999996</v>
      </c>
      <c r="E23" s="29">
        <f>MAX(E3:E18)</f>
        <v>0.92</v>
      </c>
      <c r="F23" s="27"/>
      <c r="G23" s="29">
        <f>MAX(G3:G18)*0.01</f>
        <v>0.27</v>
      </c>
      <c r="H23" s="27"/>
      <c r="I23" s="29">
        <f>MAX(I3:I18)*0.01</f>
        <v>0.01</v>
      </c>
      <c r="J23" s="27"/>
      <c r="K23" s="29">
        <f>MAX(K3:K18)*0.01</f>
        <v>0.06</v>
      </c>
      <c r="L23" s="27"/>
      <c r="M23" s="29">
        <f>MAX(M3:M18)*0.01</f>
        <v>0.2</v>
      </c>
      <c r="N23" s="27"/>
      <c r="O23" s="29">
        <f>MAX(O3:O18)*0.01</f>
        <v>0.56000000000000005</v>
      </c>
      <c r="P23" s="27"/>
      <c r="Q23" s="29">
        <f>MAX(Q3:Q18)*0.01</f>
        <v>0.66</v>
      </c>
      <c r="R23" s="27" t="s">
        <v>38</v>
      </c>
    </row>
    <row r="24" spans="1:18">
      <c r="D24" s="26"/>
      <c r="E24" s="29"/>
      <c r="F24" s="27">
        <f>SUM(F3:F18)</f>
        <v>110</v>
      </c>
      <c r="G24" s="29"/>
      <c r="H24" s="27">
        <f>SUM(H3:H18)</f>
        <v>1</v>
      </c>
      <c r="I24" s="29"/>
      <c r="J24" s="27">
        <f>SUM(J3:J18)</f>
        <v>10</v>
      </c>
      <c r="K24" s="29"/>
      <c r="L24" s="27">
        <f>SUM(L3:L18)</f>
        <v>184</v>
      </c>
      <c r="M24" s="29"/>
      <c r="N24" s="27">
        <f>SUM(N3:N18)</f>
        <v>597</v>
      </c>
      <c r="O24" s="29"/>
      <c r="P24" s="27">
        <f>SUM(P3:P18)</f>
        <v>506</v>
      </c>
      <c r="Q24" s="29"/>
      <c r="R24" s="27" t="s">
        <v>39</v>
      </c>
    </row>
    <row r="26" spans="1:18">
      <c r="A26" s="31" t="s">
        <v>40</v>
      </c>
      <c r="B26" s="31"/>
      <c r="C26" s="31"/>
      <c r="D26" s="31"/>
      <c r="E26" s="31"/>
      <c r="F26" s="31"/>
      <c r="G26" s="9"/>
      <c r="H26" s="9"/>
    </row>
    <row r="27" spans="1:18" ht="15" customHeight="1">
      <c r="A27" s="10" t="s">
        <v>1</v>
      </c>
      <c r="B27" s="10" t="s">
        <v>2</v>
      </c>
      <c r="C27" s="10" t="s">
        <v>3</v>
      </c>
      <c r="D27" s="21" t="s">
        <v>4</v>
      </c>
      <c r="E27" s="10" t="s">
        <v>5</v>
      </c>
      <c r="F27" s="31" t="s">
        <v>41</v>
      </c>
      <c r="G27" s="31"/>
      <c r="H27" s="10" t="s">
        <v>42</v>
      </c>
    </row>
    <row r="28" spans="1:18" ht="15" customHeight="1">
      <c r="A28" s="32" t="s">
        <v>43</v>
      </c>
      <c r="B28" s="33"/>
      <c r="C28" s="11"/>
      <c r="D28" s="22"/>
      <c r="E28" s="11"/>
      <c r="F28" s="11"/>
      <c r="G28" s="11"/>
      <c r="H28" s="12"/>
    </row>
    <row r="31" spans="1:18" ht="21" customHeight="1">
      <c r="A31" s="30" t="s">
        <v>44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1"/>
    </row>
    <row r="32" spans="1:18" ht="15" customHeight="1">
      <c r="A32" s="7" t="s">
        <v>1</v>
      </c>
      <c r="B32" s="7" t="s">
        <v>2</v>
      </c>
      <c r="C32" s="7" t="s">
        <v>3</v>
      </c>
      <c r="D32" s="23" t="s">
        <v>4</v>
      </c>
      <c r="E32" s="7" t="s">
        <v>5</v>
      </c>
      <c r="F32" s="30" t="s">
        <v>6</v>
      </c>
      <c r="G32" s="30"/>
      <c r="H32" s="30" t="s">
        <v>7</v>
      </c>
      <c r="I32" s="30"/>
      <c r="J32" s="30" t="s">
        <v>8</v>
      </c>
      <c r="K32" s="30"/>
      <c r="L32" s="30" t="s">
        <v>9</v>
      </c>
      <c r="M32" s="30"/>
      <c r="N32" s="30" t="s">
        <v>10</v>
      </c>
      <c r="O32" s="30"/>
      <c r="P32" s="30" t="s">
        <v>11</v>
      </c>
      <c r="Q32" s="30"/>
    </row>
    <row r="33" spans="1:17">
      <c r="A33" s="3" t="s">
        <v>12</v>
      </c>
      <c r="B33" s="3" t="s">
        <v>13</v>
      </c>
      <c r="C33" s="3">
        <v>50</v>
      </c>
      <c r="D33" s="18">
        <v>4.68</v>
      </c>
      <c r="E33" s="4">
        <v>0.94</v>
      </c>
      <c r="F33" s="3"/>
      <c r="G33" s="3"/>
      <c r="H33" s="3"/>
      <c r="I33" s="3"/>
      <c r="J33" s="3"/>
      <c r="K33" s="3"/>
      <c r="L33" s="3">
        <v>1</v>
      </c>
      <c r="M33" s="3">
        <v>2</v>
      </c>
      <c r="N33" s="3">
        <v>14</v>
      </c>
      <c r="O33" s="3">
        <v>28</v>
      </c>
      <c r="P33" s="3">
        <v>35</v>
      </c>
      <c r="Q33" s="3">
        <v>70</v>
      </c>
    </row>
    <row r="34" spans="1:17">
      <c r="A34" s="5" t="s">
        <v>12</v>
      </c>
      <c r="B34" s="5" t="s">
        <v>14</v>
      </c>
      <c r="C34" s="5">
        <v>50</v>
      </c>
      <c r="D34" s="19">
        <v>4.16</v>
      </c>
      <c r="E34" s="6">
        <v>0.83</v>
      </c>
      <c r="F34" s="5"/>
      <c r="G34" s="5"/>
      <c r="H34" s="5"/>
      <c r="I34" s="5"/>
      <c r="J34" s="5"/>
      <c r="K34" s="5"/>
      <c r="L34" s="5">
        <v>8</v>
      </c>
      <c r="M34" s="5">
        <v>16</v>
      </c>
      <c r="N34" s="5">
        <v>26</v>
      </c>
      <c r="O34" s="5">
        <v>52</v>
      </c>
      <c r="P34" s="5">
        <v>16</v>
      </c>
      <c r="Q34" s="5">
        <v>32</v>
      </c>
    </row>
    <row r="35" spans="1:17">
      <c r="A35" s="3" t="s">
        <v>12</v>
      </c>
      <c r="B35" s="3" t="s">
        <v>15</v>
      </c>
      <c r="C35" s="3">
        <v>50</v>
      </c>
      <c r="D35" s="18">
        <v>4.18</v>
      </c>
      <c r="E35" s="4">
        <v>0.84</v>
      </c>
      <c r="F35" s="3">
        <v>1</v>
      </c>
      <c r="G35" s="3">
        <v>2</v>
      </c>
      <c r="H35" s="3"/>
      <c r="I35" s="3"/>
      <c r="J35" s="3"/>
      <c r="K35" s="3"/>
      <c r="L35" s="3">
        <v>8</v>
      </c>
      <c r="M35" s="3">
        <v>16</v>
      </c>
      <c r="N35" s="3">
        <v>20</v>
      </c>
      <c r="O35" s="3">
        <v>40</v>
      </c>
      <c r="P35" s="3">
        <v>21</v>
      </c>
      <c r="Q35" s="3">
        <v>42</v>
      </c>
    </row>
    <row r="36" spans="1:17">
      <c r="A36" s="5" t="s">
        <v>12</v>
      </c>
      <c r="B36" s="5" t="s">
        <v>16</v>
      </c>
      <c r="C36" s="5">
        <v>50</v>
      </c>
      <c r="D36" s="19">
        <v>4.2</v>
      </c>
      <c r="E36" s="6">
        <v>0.84</v>
      </c>
      <c r="F36" s="5">
        <v>1</v>
      </c>
      <c r="G36" s="5">
        <v>2</v>
      </c>
      <c r="H36" s="5"/>
      <c r="I36" s="5"/>
      <c r="J36" s="5">
        <v>1</v>
      </c>
      <c r="K36" s="5">
        <v>2</v>
      </c>
      <c r="L36" s="5">
        <v>5</v>
      </c>
      <c r="M36" s="5">
        <v>10</v>
      </c>
      <c r="N36" s="5">
        <v>22</v>
      </c>
      <c r="O36" s="5">
        <v>44</v>
      </c>
      <c r="P36" s="5">
        <v>21</v>
      </c>
      <c r="Q36" s="5">
        <v>42</v>
      </c>
    </row>
    <row r="37" spans="1:17">
      <c r="A37" s="3" t="s">
        <v>12</v>
      </c>
      <c r="B37" s="3" t="s">
        <v>17</v>
      </c>
      <c r="C37" s="3">
        <v>50</v>
      </c>
      <c r="D37" s="18">
        <v>4.04</v>
      </c>
      <c r="E37" s="4">
        <v>0.81</v>
      </c>
      <c r="F37" s="3">
        <v>1</v>
      </c>
      <c r="G37" s="3">
        <v>2</v>
      </c>
      <c r="H37" s="3"/>
      <c r="I37" s="3"/>
      <c r="J37" s="3"/>
      <c r="K37" s="3"/>
      <c r="L37" s="3">
        <v>10</v>
      </c>
      <c r="M37" s="3">
        <v>20</v>
      </c>
      <c r="N37" s="3">
        <v>23</v>
      </c>
      <c r="O37" s="3">
        <v>46</v>
      </c>
      <c r="P37" s="3">
        <v>16</v>
      </c>
      <c r="Q37" s="3">
        <v>32</v>
      </c>
    </row>
    <row r="38" spans="1:17">
      <c r="A38" s="5" t="s">
        <v>12</v>
      </c>
      <c r="B38" s="5" t="s">
        <v>18</v>
      </c>
      <c r="C38" s="5">
        <v>50</v>
      </c>
      <c r="D38" s="19">
        <v>3.84</v>
      </c>
      <c r="E38" s="6">
        <v>0.77</v>
      </c>
      <c r="F38" s="5">
        <v>2</v>
      </c>
      <c r="G38" s="5">
        <v>4</v>
      </c>
      <c r="H38" s="5"/>
      <c r="I38" s="5"/>
      <c r="J38" s="5"/>
      <c r="K38" s="5"/>
      <c r="L38" s="5">
        <v>15</v>
      </c>
      <c r="M38" s="5">
        <v>30</v>
      </c>
      <c r="N38" s="5">
        <v>18</v>
      </c>
      <c r="O38" s="5">
        <v>36</v>
      </c>
      <c r="P38" s="5">
        <v>15</v>
      </c>
      <c r="Q38" s="5">
        <v>30</v>
      </c>
    </row>
    <row r="39" spans="1:17">
      <c r="A39" s="3" t="s">
        <v>12</v>
      </c>
      <c r="B39" s="3" t="s">
        <v>19</v>
      </c>
      <c r="C39" s="3">
        <v>50</v>
      </c>
      <c r="D39" s="18">
        <v>4</v>
      </c>
      <c r="E39" s="4">
        <v>0.8</v>
      </c>
      <c r="F39" s="3"/>
      <c r="G39" s="3"/>
      <c r="H39" s="3"/>
      <c r="I39" s="3"/>
      <c r="J39" s="3">
        <v>1</v>
      </c>
      <c r="K39" s="3">
        <v>2</v>
      </c>
      <c r="L39" s="3">
        <v>13</v>
      </c>
      <c r="M39" s="3">
        <v>26</v>
      </c>
      <c r="N39" s="3">
        <v>21</v>
      </c>
      <c r="O39" s="3">
        <v>42</v>
      </c>
      <c r="P39" s="3">
        <v>15</v>
      </c>
      <c r="Q39" s="3">
        <v>30</v>
      </c>
    </row>
    <row r="40" spans="1:17">
      <c r="A40" s="5" t="s">
        <v>12</v>
      </c>
      <c r="B40" s="5" t="s">
        <v>20</v>
      </c>
      <c r="C40" s="5">
        <v>50</v>
      </c>
      <c r="D40" s="19">
        <v>4.28</v>
      </c>
      <c r="E40" s="6">
        <v>0.86</v>
      </c>
      <c r="F40" s="5"/>
      <c r="G40" s="5"/>
      <c r="H40" s="5"/>
      <c r="I40" s="5"/>
      <c r="J40" s="5">
        <v>1</v>
      </c>
      <c r="K40" s="5">
        <v>2</v>
      </c>
      <c r="L40" s="5">
        <v>4</v>
      </c>
      <c r="M40" s="5">
        <v>8</v>
      </c>
      <c r="N40" s="5">
        <v>25</v>
      </c>
      <c r="O40" s="5">
        <v>50</v>
      </c>
      <c r="P40" s="5">
        <v>20</v>
      </c>
      <c r="Q40" s="5">
        <v>40</v>
      </c>
    </row>
    <row r="41" spans="1:17">
      <c r="A41" s="3" t="s">
        <v>12</v>
      </c>
      <c r="B41" s="3" t="s">
        <v>21</v>
      </c>
      <c r="C41" s="3">
        <v>50</v>
      </c>
      <c r="D41" s="18">
        <v>4.28</v>
      </c>
      <c r="E41" s="4">
        <v>0.86</v>
      </c>
      <c r="F41" s="3"/>
      <c r="G41" s="3"/>
      <c r="H41" s="3"/>
      <c r="I41" s="3"/>
      <c r="J41" s="3">
        <v>1</v>
      </c>
      <c r="K41" s="3">
        <v>2</v>
      </c>
      <c r="L41" s="3">
        <v>8</v>
      </c>
      <c r="M41" s="3">
        <v>16</v>
      </c>
      <c r="N41" s="3">
        <v>17</v>
      </c>
      <c r="O41" s="3">
        <v>34</v>
      </c>
      <c r="P41" s="3">
        <v>24</v>
      </c>
      <c r="Q41" s="3">
        <v>48</v>
      </c>
    </row>
    <row r="42" spans="1:17">
      <c r="A42" s="5" t="s">
        <v>12</v>
      </c>
      <c r="B42" s="5" t="s">
        <v>22</v>
      </c>
      <c r="C42" s="5">
        <v>50</v>
      </c>
      <c r="D42" s="19">
        <v>4.16</v>
      </c>
      <c r="E42" s="6">
        <v>0.83</v>
      </c>
      <c r="F42" s="5">
        <v>1</v>
      </c>
      <c r="G42" s="5">
        <v>2</v>
      </c>
      <c r="H42" s="5"/>
      <c r="I42" s="5"/>
      <c r="J42" s="5"/>
      <c r="K42" s="5"/>
      <c r="L42" s="5">
        <v>7</v>
      </c>
      <c r="M42" s="5">
        <v>14</v>
      </c>
      <c r="N42" s="5">
        <v>23</v>
      </c>
      <c r="O42" s="5">
        <v>46</v>
      </c>
      <c r="P42" s="5">
        <v>19</v>
      </c>
      <c r="Q42" s="5">
        <v>38</v>
      </c>
    </row>
    <row r="43" spans="1:17">
      <c r="A43" s="3" t="s">
        <v>12</v>
      </c>
      <c r="B43" s="3" t="s">
        <v>23</v>
      </c>
      <c r="C43" s="3">
        <v>50</v>
      </c>
      <c r="D43" s="18">
        <v>3.74</v>
      </c>
      <c r="E43" s="4">
        <v>0.75</v>
      </c>
      <c r="F43" s="3">
        <v>2</v>
      </c>
      <c r="G43" s="3">
        <v>4</v>
      </c>
      <c r="H43" s="3"/>
      <c r="I43" s="3"/>
      <c r="J43" s="3">
        <v>1</v>
      </c>
      <c r="K43" s="3">
        <v>2</v>
      </c>
      <c r="L43" s="3">
        <v>14</v>
      </c>
      <c r="M43" s="3">
        <v>28</v>
      </c>
      <c r="N43" s="3">
        <v>22</v>
      </c>
      <c r="O43" s="3">
        <v>44</v>
      </c>
      <c r="P43" s="3">
        <v>11</v>
      </c>
      <c r="Q43" s="3">
        <v>22</v>
      </c>
    </row>
    <row r="44" spans="1:17">
      <c r="A44" s="5" t="s">
        <v>12</v>
      </c>
      <c r="B44" s="5" t="s">
        <v>24</v>
      </c>
      <c r="C44" s="5">
        <v>50</v>
      </c>
      <c r="D44" s="19">
        <v>4.54</v>
      </c>
      <c r="E44" s="6">
        <v>0.91</v>
      </c>
      <c r="F44" s="5"/>
      <c r="G44" s="5"/>
      <c r="H44" s="5"/>
      <c r="I44" s="5"/>
      <c r="J44" s="5"/>
      <c r="K44" s="5"/>
      <c r="L44" s="5">
        <v>5</v>
      </c>
      <c r="M44" s="5">
        <v>10</v>
      </c>
      <c r="N44" s="5">
        <v>13</v>
      </c>
      <c r="O44" s="5">
        <v>26</v>
      </c>
      <c r="P44" s="5">
        <v>32</v>
      </c>
      <c r="Q44" s="5">
        <v>64</v>
      </c>
    </row>
    <row r="45" spans="1:17">
      <c r="A45" s="3" t="s">
        <v>12</v>
      </c>
      <c r="B45" s="3" t="s">
        <v>25</v>
      </c>
      <c r="C45" s="3">
        <v>50</v>
      </c>
      <c r="D45" s="18">
        <v>3.86</v>
      </c>
      <c r="E45" s="4">
        <v>0.77</v>
      </c>
      <c r="F45" s="3">
        <v>7</v>
      </c>
      <c r="G45" s="3">
        <v>14</v>
      </c>
      <c r="H45" s="3"/>
      <c r="I45" s="3"/>
      <c r="J45" s="3"/>
      <c r="K45" s="3"/>
      <c r="L45" s="3">
        <v>4</v>
      </c>
      <c r="M45" s="3">
        <v>8</v>
      </c>
      <c r="N45" s="3">
        <v>14</v>
      </c>
      <c r="O45" s="3">
        <v>28</v>
      </c>
      <c r="P45" s="3">
        <v>25</v>
      </c>
      <c r="Q45" s="3">
        <v>50</v>
      </c>
    </row>
    <row r="46" spans="1:17">
      <c r="A46" s="5" t="s">
        <v>12</v>
      </c>
      <c r="B46" s="5" t="s">
        <v>26</v>
      </c>
      <c r="C46" s="5">
        <v>50</v>
      </c>
      <c r="D46" s="19">
        <v>3.2</v>
      </c>
      <c r="E46" s="6">
        <v>0.64</v>
      </c>
      <c r="F46" s="5">
        <v>9</v>
      </c>
      <c r="G46" s="5">
        <v>18</v>
      </c>
      <c r="H46" s="5">
        <v>1</v>
      </c>
      <c r="I46" s="5">
        <v>2</v>
      </c>
      <c r="J46" s="5">
        <v>3</v>
      </c>
      <c r="K46" s="5">
        <v>6</v>
      </c>
      <c r="L46" s="5">
        <v>9</v>
      </c>
      <c r="M46" s="5">
        <v>18</v>
      </c>
      <c r="N46" s="5">
        <v>14</v>
      </c>
      <c r="O46" s="5">
        <v>28</v>
      </c>
      <c r="P46" s="5">
        <v>14</v>
      </c>
      <c r="Q46" s="5">
        <v>28</v>
      </c>
    </row>
    <row r="47" spans="1:17">
      <c r="A47" s="3" t="s">
        <v>12</v>
      </c>
      <c r="B47" s="3" t="s">
        <v>27</v>
      </c>
      <c r="C47" s="3">
        <v>50</v>
      </c>
      <c r="D47" s="18">
        <v>3.2</v>
      </c>
      <c r="E47" s="4">
        <v>0.64</v>
      </c>
      <c r="F47" s="3">
        <v>10</v>
      </c>
      <c r="G47" s="3">
        <v>20</v>
      </c>
      <c r="H47" s="3"/>
      <c r="I47" s="3"/>
      <c r="J47" s="3"/>
      <c r="K47" s="3"/>
      <c r="L47" s="3">
        <v>13</v>
      </c>
      <c r="M47" s="3">
        <v>26</v>
      </c>
      <c r="N47" s="3">
        <v>14</v>
      </c>
      <c r="O47" s="3">
        <v>28</v>
      </c>
      <c r="P47" s="3">
        <v>13</v>
      </c>
      <c r="Q47" s="3">
        <v>26</v>
      </c>
    </row>
    <row r="48" spans="1:17">
      <c r="A48" s="13" t="s">
        <v>12</v>
      </c>
      <c r="B48" s="13" t="s">
        <v>28</v>
      </c>
      <c r="C48" s="13">
        <v>50</v>
      </c>
      <c r="D48" s="24">
        <v>3.48</v>
      </c>
      <c r="E48" s="14">
        <v>0.7</v>
      </c>
      <c r="F48" s="13">
        <v>8</v>
      </c>
      <c r="G48" s="13">
        <v>16</v>
      </c>
      <c r="H48" s="13"/>
      <c r="I48" s="13"/>
      <c r="J48" s="13"/>
      <c r="K48" s="13"/>
      <c r="L48" s="13">
        <v>12</v>
      </c>
      <c r="M48" s="13">
        <v>24</v>
      </c>
      <c r="N48" s="13">
        <v>12</v>
      </c>
      <c r="O48" s="13">
        <v>24</v>
      </c>
      <c r="P48" s="13">
        <v>18</v>
      </c>
      <c r="Q48" s="13">
        <v>36</v>
      </c>
    </row>
    <row r="50" spans="1:18">
      <c r="D50" s="35" t="s">
        <v>4</v>
      </c>
      <c r="E50" s="36" t="s">
        <v>5</v>
      </c>
      <c r="F50" s="28" t="s">
        <v>29</v>
      </c>
      <c r="G50" s="28" t="s">
        <v>30</v>
      </c>
      <c r="H50" s="28" t="s">
        <v>31</v>
      </c>
      <c r="I50" s="28" t="s">
        <v>30</v>
      </c>
      <c r="J50" s="28" t="s">
        <v>32</v>
      </c>
      <c r="K50" s="28" t="s">
        <v>30</v>
      </c>
      <c r="L50" s="28" t="s">
        <v>33</v>
      </c>
      <c r="M50" s="28" t="s">
        <v>30</v>
      </c>
      <c r="N50" s="28" t="s">
        <v>34</v>
      </c>
      <c r="O50" s="28" t="s">
        <v>30</v>
      </c>
      <c r="P50" s="28" t="s">
        <v>35</v>
      </c>
      <c r="Q50" s="28" t="s">
        <v>30</v>
      </c>
      <c r="R50" s="27"/>
    </row>
    <row r="51" spans="1:18">
      <c r="D51" s="26">
        <f>AVERAGE(D33:D48)</f>
        <v>3.9899999999999998</v>
      </c>
      <c r="E51" s="29">
        <f>AVERAGE(E33:E48)</f>
        <v>0.79937499999999995</v>
      </c>
      <c r="F51" s="27"/>
      <c r="G51" s="29">
        <f>AVERAGE(G33:G48)*0.01</f>
        <v>8.4000000000000005E-2</v>
      </c>
      <c r="H51" s="27"/>
      <c r="I51" s="29">
        <f>AVERAGE(I33:I48)*0.01</f>
        <v>0.02</v>
      </c>
      <c r="J51" s="27"/>
      <c r="K51" s="29">
        <f>AVERAGE(K33:K48)*0.01</f>
        <v>2.6666666666666665E-2</v>
      </c>
      <c r="L51" s="27"/>
      <c r="M51" s="29">
        <f>AVERAGE(M33:M48)*0.01</f>
        <v>0.17</v>
      </c>
      <c r="N51" s="27"/>
      <c r="O51" s="29">
        <f>AVERAGE(O33:O48)*0.01</f>
        <v>0.3725</v>
      </c>
      <c r="P51" s="27"/>
      <c r="Q51" s="29">
        <f>AVERAGE(Q33:Q48)*0.01</f>
        <v>0.39374999999999999</v>
      </c>
      <c r="R51" s="27" t="s">
        <v>36</v>
      </c>
    </row>
    <row r="52" spans="1:18">
      <c r="D52" s="26">
        <f>MIN(D33:D48)</f>
        <v>3.2</v>
      </c>
      <c r="E52" s="29">
        <f>MIN(E33:E48)</f>
        <v>0.64</v>
      </c>
      <c r="F52" s="27"/>
      <c r="G52" s="29">
        <f>MIN(G33:G48)*0.01</f>
        <v>0.02</v>
      </c>
      <c r="H52" s="27"/>
      <c r="I52" s="29">
        <f>MIN(I33:I48)*0.01</f>
        <v>0.02</v>
      </c>
      <c r="J52" s="27"/>
      <c r="K52" s="29">
        <f>MIN(K33:K48)*0.01</f>
        <v>0.02</v>
      </c>
      <c r="L52" s="27"/>
      <c r="M52" s="29">
        <f>MIN(M33:M48)*0.01</f>
        <v>0.02</v>
      </c>
      <c r="N52" s="27"/>
      <c r="O52" s="29">
        <f>MIN(O33:O48)*0.01</f>
        <v>0.24</v>
      </c>
      <c r="P52" s="27"/>
      <c r="Q52" s="29">
        <f>MIN(Q33:Q48)*0.01</f>
        <v>0.22</v>
      </c>
      <c r="R52" s="27" t="s">
        <v>37</v>
      </c>
    </row>
    <row r="53" spans="1:18">
      <c r="D53" s="26">
        <f>MAX(D33:D48)</f>
        <v>4.68</v>
      </c>
      <c r="E53" s="29">
        <f>MAX(E33:E48)</f>
        <v>0.94</v>
      </c>
      <c r="F53" s="27"/>
      <c r="G53" s="29">
        <f>MAX(G33:G48)*0.01</f>
        <v>0.2</v>
      </c>
      <c r="H53" s="27"/>
      <c r="I53" s="29">
        <f>MAX(I33:I48)*0.01</f>
        <v>0.02</v>
      </c>
      <c r="J53" s="27"/>
      <c r="K53" s="29">
        <f>MAX(K33:K48)*0.01</f>
        <v>0.06</v>
      </c>
      <c r="L53" s="27"/>
      <c r="M53" s="29">
        <f>MAX(M33:M48)*0.01</f>
        <v>0.3</v>
      </c>
      <c r="N53" s="27"/>
      <c r="O53" s="29">
        <f>MAX(O33:O48)*0.01</f>
        <v>0.52</v>
      </c>
      <c r="P53" s="27"/>
      <c r="Q53" s="29">
        <f>MAX(Q33:Q48)*0.01</f>
        <v>0.70000000000000007</v>
      </c>
      <c r="R53" s="27" t="s">
        <v>38</v>
      </c>
    </row>
    <row r="54" spans="1:18">
      <c r="D54" s="26"/>
      <c r="E54" s="29"/>
      <c r="F54" s="27">
        <f>SUM(F33:F48)</f>
        <v>42</v>
      </c>
      <c r="G54" s="29"/>
      <c r="H54" s="27">
        <f>SUM(H33:H48)</f>
        <v>1</v>
      </c>
      <c r="I54" s="29"/>
      <c r="J54" s="27">
        <f>SUM(J33:J48)</f>
        <v>8</v>
      </c>
      <c r="K54" s="29"/>
      <c r="L54" s="27">
        <f>SUM(L33:L48)</f>
        <v>136</v>
      </c>
      <c r="M54" s="29"/>
      <c r="N54" s="27">
        <f>SUM(N33:N48)</f>
        <v>298</v>
      </c>
      <c r="O54" s="29"/>
      <c r="P54" s="27">
        <f>SUM(P33:P48)</f>
        <v>315</v>
      </c>
      <c r="Q54" s="29"/>
      <c r="R54" s="27" t="s">
        <v>39</v>
      </c>
    </row>
    <row r="59" spans="1:18" ht="28.5" customHeight="1">
      <c r="A59" s="30" t="s">
        <v>45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1"/>
    </row>
    <row r="60" spans="1:18">
      <c r="A60" s="7" t="s">
        <v>1</v>
      </c>
      <c r="B60" s="7" t="s">
        <v>2</v>
      </c>
      <c r="C60" s="7" t="s">
        <v>3</v>
      </c>
      <c r="D60" s="23" t="s">
        <v>4</v>
      </c>
      <c r="E60" s="7" t="s">
        <v>5</v>
      </c>
      <c r="F60" s="30" t="s">
        <v>6</v>
      </c>
      <c r="G60" s="30"/>
      <c r="H60" s="30" t="s">
        <v>7</v>
      </c>
      <c r="I60" s="30"/>
      <c r="J60" s="30" t="s">
        <v>8</v>
      </c>
      <c r="K60" s="30"/>
      <c r="L60" s="30" t="s">
        <v>9</v>
      </c>
      <c r="M60" s="30"/>
      <c r="N60" s="30" t="s">
        <v>10</v>
      </c>
      <c r="O60" s="30"/>
      <c r="P60" s="30" t="s">
        <v>11</v>
      </c>
      <c r="Q60" s="30"/>
    </row>
    <row r="61" spans="1:18">
      <c r="A61" s="3" t="s">
        <v>12</v>
      </c>
      <c r="B61" s="3" t="s">
        <v>13</v>
      </c>
      <c r="C61" s="3">
        <v>38</v>
      </c>
      <c r="D61" s="18">
        <v>4.5</v>
      </c>
      <c r="E61" s="4">
        <v>0.9</v>
      </c>
      <c r="F61" s="3">
        <v>1</v>
      </c>
      <c r="G61" s="3">
        <v>3</v>
      </c>
      <c r="H61" s="3"/>
      <c r="I61" s="3"/>
      <c r="J61" s="3"/>
      <c r="K61" s="3"/>
      <c r="L61" s="3"/>
      <c r="M61" s="3"/>
      <c r="N61" s="3">
        <v>14</v>
      </c>
      <c r="O61" s="3">
        <v>37</v>
      </c>
      <c r="P61" s="3">
        <v>23</v>
      </c>
      <c r="Q61" s="3">
        <v>61</v>
      </c>
    </row>
    <row r="62" spans="1:18">
      <c r="A62" s="5" t="s">
        <v>12</v>
      </c>
      <c r="B62" s="5" t="s">
        <v>14</v>
      </c>
      <c r="C62" s="5">
        <v>38</v>
      </c>
      <c r="D62" s="19">
        <v>4.18</v>
      </c>
      <c r="E62" s="6">
        <v>0.84</v>
      </c>
      <c r="F62" s="5">
        <v>1</v>
      </c>
      <c r="G62" s="5">
        <v>3</v>
      </c>
      <c r="H62" s="5"/>
      <c r="I62" s="5"/>
      <c r="J62" s="5"/>
      <c r="K62" s="5"/>
      <c r="L62" s="5">
        <v>2</v>
      </c>
      <c r="M62" s="5">
        <v>5</v>
      </c>
      <c r="N62" s="5">
        <v>22</v>
      </c>
      <c r="O62" s="5">
        <v>58</v>
      </c>
      <c r="P62" s="5">
        <v>13</v>
      </c>
      <c r="Q62" s="5">
        <v>34</v>
      </c>
    </row>
    <row r="63" spans="1:18">
      <c r="A63" s="3" t="s">
        <v>12</v>
      </c>
      <c r="B63" s="3" t="s">
        <v>15</v>
      </c>
      <c r="C63" s="3">
        <v>38</v>
      </c>
      <c r="D63" s="18">
        <v>4.13</v>
      </c>
      <c r="E63" s="4">
        <v>0.83</v>
      </c>
      <c r="F63" s="3">
        <v>1</v>
      </c>
      <c r="G63" s="3">
        <v>3</v>
      </c>
      <c r="H63" s="3"/>
      <c r="I63" s="3"/>
      <c r="J63" s="3"/>
      <c r="K63" s="3"/>
      <c r="L63" s="3">
        <v>5</v>
      </c>
      <c r="M63" s="3">
        <v>13</v>
      </c>
      <c r="N63" s="3">
        <v>18</v>
      </c>
      <c r="O63" s="3">
        <v>47</v>
      </c>
      <c r="P63" s="3">
        <v>14</v>
      </c>
      <c r="Q63" s="3">
        <v>37</v>
      </c>
    </row>
    <row r="64" spans="1:18">
      <c r="A64" s="5" t="s">
        <v>12</v>
      </c>
      <c r="B64" s="5" t="s">
        <v>16</v>
      </c>
      <c r="C64" s="5">
        <v>38</v>
      </c>
      <c r="D64" s="19">
        <v>4.05</v>
      </c>
      <c r="E64" s="6">
        <v>0.81</v>
      </c>
      <c r="F64" s="5">
        <v>2</v>
      </c>
      <c r="G64" s="5">
        <v>5</v>
      </c>
      <c r="H64" s="5"/>
      <c r="I64" s="5"/>
      <c r="J64" s="5"/>
      <c r="K64" s="5"/>
      <c r="L64" s="5">
        <v>1</v>
      </c>
      <c r="M64" s="5">
        <v>3</v>
      </c>
      <c r="N64" s="5">
        <v>24</v>
      </c>
      <c r="O64" s="5">
        <v>63</v>
      </c>
      <c r="P64" s="5">
        <v>11</v>
      </c>
      <c r="Q64" s="5">
        <v>29</v>
      </c>
    </row>
    <row r="65" spans="1:18">
      <c r="A65" s="3" t="s">
        <v>12</v>
      </c>
      <c r="B65" s="3" t="s">
        <v>17</v>
      </c>
      <c r="C65" s="3">
        <v>38</v>
      </c>
      <c r="D65" s="18">
        <v>4</v>
      </c>
      <c r="E65" s="4">
        <v>0.8</v>
      </c>
      <c r="F65" s="3">
        <v>1</v>
      </c>
      <c r="G65" s="3">
        <v>3</v>
      </c>
      <c r="H65" s="3"/>
      <c r="I65" s="3"/>
      <c r="J65" s="3"/>
      <c r="K65" s="3"/>
      <c r="L65" s="3">
        <v>7</v>
      </c>
      <c r="M65" s="3">
        <v>18</v>
      </c>
      <c r="N65" s="3">
        <v>19</v>
      </c>
      <c r="O65" s="3">
        <v>50</v>
      </c>
      <c r="P65" s="3">
        <v>11</v>
      </c>
      <c r="Q65" s="3">
        <v>29</v>
      </c>
    </row>
    <row r="66" spans="1:18">
      <c r="A66" s="5" t="s">
        <v>12</v>
      </c>
      <c r="B66" s="5" t="s">
        <v>18</v>
      </c>
      <c r="C66" s="5">
        <v>38</v>
      </c>
      <c r="D66" s="19">
        <v>3.95</v>
      </c>
      <c r="E66" s="6">
        <v>0.79</v>
      </c>
      <c r="F66" s="5">
        <v>1</v>
      </c>
      <c r="G66" s="5">
        <v>3</v>
      </c>
      <c r="H66" s="5"/>
      <c r="I66" s="5"/>
      <c r="J66" s="5"/>
      <c r="K66" s="5"/>
      <c r="L66" s="5">
        <v>2</v>
      </c>
      <c r="M66" s="5">
        <v>5</v>
      </c>
      <c r="N66" s="5">
        <v>31</v>
      </c>
      <c r="O66" s="5">
        <v>82</v>
      </c>
      <c r="P66" s="5">
        <v>4</v>
      </c>
      <c r="Q66" s="5">
        <v>11</v>
      </c>
    </row>
    <row r="67" spans="1:18">
      <c r="A67" s="3" t="s">
        <v>12</v>
      </c>
      <c r="B67" s="3" t="s">
        <v>19</v>
      </c>
      <c r="C67" s="3">
        <v>38</v>
      </c>
      <c r="D67" s="18">
        <v>4.08</v>
      </c>
      <c r="E67" s="4">
        <v>0.82</v>
      </c>
      <c r="F67" s="3">
        <v>1</v>
      </c>
      <c r="G67" s="3">
        <v>3</v>
      </c>
      <c r="H67" s="3"/>
      <c r="I67" s="3"/>
      <c r="J67" s="3"/>
      <c r="K67" s="3"/>
      <c r="L67" s="3">
        <v>5</v>
      </c>
      <c r="M67" s="3">
        <v>13</v>
      </c>
      <c r="N67" s="3">
        <v>20</v>
      </c>
      <c r="O67" s="3">
        <v>53</v>
      </c>
      <c r="P67" s="3">
        <v>12</v>
      </c>
      <c r="Q67" s="3">
        <v>32</v>
      </c>
    </row>
    <row r="68" spans="1:18">
      <c r="A68" s="5" t="s">
        <v>12</v>
      </c>
      <c r="B68" s="5" t="s">
        <v>20</v>
      </c>
      <c r="C68" s="5">
        <v>38</v>
      </c>
      <c r="D68" s="19">
        <v>4.1100000000000003</v>
      </c>
      <c r="E68" s="6">
        <v>0.82</v>
      </c>
      <c r="F68" s="5">
        <v>1</v>
      </c>
      <c r="G68" s="5">
        <v>3</v>
      </c>
      <c r="H68" s="5"/>
      <c r="I68" s="5"/>
      <c r="J68" s="5"/>
      <c r="K68" s="5"/>
      <c r="L68" s="5">
        <v>4</v>
      </c>
      <c r="M68" s="5">
        <v>11</v>
      </c>
      <c r="N68" s="5">
        <v>21</v>
      </c>
      <c r="O68" s="5">
        <v>55</v>
      </c>
      <c r="P68" s="5">
        <v>12</v>
      </c>
      <c r="Q68" s="5">
        <v>32</v>
      </c>
    </row>
    <row r="69" spans="1:18">
      <c r="A69" s="3" t="s">
        <v>12</v>
      </c>
      <c r="B69" s="3" t="s">
        <v>21</v>
      </c>
      <c r="C69" s="3">
        <v>38</v>
      </c>
      <c r="D69" s="18">
        <v>4.18</v>
      </c>
      <c r="E69" s="4">
        <v>0.84</v>
      </c>
      <c r="F69" s="3">
        <v>1</v>
      </c>
      <c r="G69" s="3">
        <v>3</v>
      </c>
      <c r="H69" s="3"/>
      <c r="I69" s="3"/>
      <c r="J69" s="3"/>
      <c r="K69" s="3"/>
      <c r="L69" s="3">
        <v>5</v>
      </c>
      <c r="M69" s="3">
        <v>13</v>
      </c>
      <c r="N69" s="3">
        <v>16</v>
      </c>
      <c r="O69" s="3">
        <v>42</v>
      </c>
      <c r="P69" s="3">
        <v>16</v>
      </c>
      <c r="Q69" s="3">
        <v>42</v>
      </c>
    </row>
    <row r="70" spans="1:18">
      <c r="A70" s="5" t="s">
        <v>12</v>
      </c>
      <c r="B70" s="5" t="s">
        <v>22</v>
      </c>
      <c r="C70" s="5">
        <v>38</v>
      </c>
      <c r="D70" s="19">
        <v>4</v>
      </c>
      <c r="E70" s="6">
        <v>0.8</v>
      </c>
      <c r="F70" s="5">
        <v>3</v>
      </c>
      <c r="G70" s="5">
        <v>8</v>
      </c>
      <c r="H70" s="5"/>
      <c r="I70" s="5"/>
      <c r="J70" s="5"/>
      <c r="K70" s="5"/>
      <c r="L70" s="5">
        <v>1</v>
      </c>
      <c r="M70" s="5">
        <v>3</v>
      </c>
      <c r="N70" s="5">
        <v>21</v>
      </c>
      <c r="O70" s="5">
        <v>55</v>
      </c>
      <c r="P70" s="5">
        <v>13</v>
      </c>
      <c r="Q70" s="5">
        <v>34</v>
      </c>
    </row>
    <row r="71" spans="1:18">
      <c r="A71" s="3" t="s">
        <v>12</v>
      </c>
      <c r="B71" s="3" t="s">
        <v>23</v>
      </c>
      <c r="C71" s="3">
        <v>38</v>
      </c>
      <c r="D71" s="18">
        <v>3.95</v>
      </c>
      <c r="E71" s="4">
        <v>0.79</v>
      </c>
      <c r="F71" s="3">
        <v>2</v>
      </c>
      <c r="G71" s="3">
        <v>5</v>
      </c>
      <c r="H71" s="3"/>
      <c r="I71" s="3"/>
      <c r="J71" s="3"/>
      <c r="K71" s="3"/>
      <c r="L71" s="3">
        <v>3</v>
      </c>
      <c r="M71" s="3">
        <v>8</v>
      </c>
      <c r="N71" s="3">
        <v>24</v>
      </c>
      <c r="O71" s="3">
        <v>63</v>
      </c>
      <c r="P71" s="3">
        <v>9</v>
      </c>
      <c r="Q71" s="3">
        <v>24</v>
      </c>
    </row>
    <row r="72" spans="1:18">
      <c r="A72" s="5" t="s">
        <v>12</v>
      </c>
      <c r="B72" s="5" t="s">
        <v>24</v>
      </c>
      <c r="C72" s="5">
        <v>38</v>
      </c>
      <c r="D72" s="19">
        <v>4.26</v>
      </c>
      <c r="E72" s="6">
        <v>0.85</v>
      </c>
      <c r="F72" s="5">
        <v>2</v>
      </c>
      <c r="G72" s="5">
        <v>5</v>
      </c>
      <c r="H72" s="5"/>
      <c r="I72" s="5"/>
      <c r="J72" s="5"/>
      <c r="K72" s="5"/>
      <c r="L72" s="5"/>
      <c r="M72" s="5"/>
      <c r="N72" s="5">
        <v>18</v>
      </c>
      <c r="O72" s="5">
        <v>47</v>
      </c>
      <c r="P72" s="5">
        <v>18</v>
      </c>
      <c r="Q72" s="5">
        <v>47</v>
      </c>
    </row>
    <row r="73" spans="1:18">
      <c r="A73" s="3" t="s">
        <v>12</v>
      </c>
      <c r="B73" s="3" t="s">
        <v>25</v>
      </c>
      <c r="C73" s="3">
        <v>38</v>
      </c>
      <c r="D73" s="18">
        <v>2.71</v>
      </c>
      <c r="E73" s="4">
        <v>0.54</v>
      </c>
      <c r="F73" s="3">
        <v>15</v>
      </c>
      <c r="G73" s="3">
        <v>39</v>
      </c>
      <c r="H73" s="3"/>
      <c r="I73" s="3"/>
      <c r="J73" s="3"/>
      <c r="K73" s="3"/>
      <c r="L73" s="3"/>
      <c r="M73" s="3"/>
      <c r="N73" s="3">
        <v>12</v>
      </c>
      <c r="O73" s="3">
        <v>32</v>
      </c>
      <c r="P73" s="3">
        <v>11</v>
      </c>
      <c r="Q73" s="3">
        <v>29</v>
      </c>
    </row>
    <row r="74" spans="1:18">
      <c r="A74" s="5" t="s">
        <v>12</v>
      </c>
      <c r="B74" s="5" t="s">
        <v>26</v>
      </c>
      <c r="C74" s="5">
        <v>38</v>
      </c>
      <c r="D74" s="19">
        <v>2.71</v>
      </c>
      <c r="E74" s="6">
        <v>0.54</v>
      </c>
      <c r="F74" s="5">
        <v>12</v>
      </c>
      <c r="G74" s="5">
        <v>32</v>
      </c>
      <c r="H74" s="5"/>
      <c r="I74" s="5"/>
      <c r="J74" s="5">
        <v>2</v>
      </c>
      <c r="K74" s="5">
        <v>5</v>
      </c>
      <c r="L74" s="5">
        <v>5</v>
      </c>
      <c r="M74" s="5">
        <v>13</v>
      </c>
      <c r="N74" s="5">
        <v>11</v>
      </c>
      <c r="O74" s="5">
        <v>29</v>
      </c>
      <c r="P74" s="5">
        <v>8</v>
      </c>
      <c r="Q74" s="5">
        <v>21</v>
      </c>
    </row>
    <row r="75" spans="1:18">
      <c r="A75" s="3" t="s">
        <v>12</v>
      </c>
      <c r="B75" s="3" t="s">
        <v>27</v>
      </c>
      <c r="C75" s="3">
        <v>38</v>
      </c>
      <c r="D75" s="18">
        <v>2.5299999999999998</v>
      </c>
      <c r="E75" s="4">
        <v>0.51</v>
      </c>
      <c r="F75" s="3">
        <v>14</v>
      </c>
      <c r="G75" s="3">
        <v>37</v>
      </c>
      <c r="H75" s="3"/>
      <c r="I75" s="3"/>
      <c r="J75" s="3"/>
      <c r="K75" s="3"/>
      <c r="L75" s="3">
        <v>4</v>
      </c>
      <c r="M75" s="3">
        <v>11</v>
      </c>
      <c r="N75" s="3">
        <v>16</v>
      </c>
      <c r="O75" s="3">
        <v>42</v>
      </c>
      <c r="P75" s="3">
        <v>4</v>
      </c>
      <c r="Q75" s="3">
        <v>11</v>
      </c>
    </row>
    <row r="76" spans="1:18">
      <c r="A76" s="15" t="s">
        <v>12</v>
      </c>
      <c r="B76" s="15" t="s">
        <v>28</v>
      </c>
      <c r="C76" s="15">
        <v>38</v>
      </c>
      <c r="D76" s="25">
        <v>3.16</v>
      </c>
      <c r="E76" s="16">
        <v>0.63</v>
      </c>
      <c r="F76" s="15">
        <v>10</v>
      </c>
      <c r="G76" s="15">
        <v>26</v>
      </c>
      <c r="H76" s="15"/>
      <c r="I76" s="15"/>
      <c r="J76" s="15"/>
      <c r="K76" s="15"/>
      <c r="L76" s="15">
        <v>4</v>
      </c>
      <c r="M76" s="15">
        <v>11</v>
      </c>
      <c r="N76" s="15">
        <v>12</v>
      </c>
      <c r="O76" s="15">
        <v>32</v>
      </c>
      <c r="P76" s="15">
        <v>12</v>
      </c>
      <c r="Q76" s="15">
        <v>32</v>
      </c>
    </row>
    <row r="78" spans="1:18">
      <c r="D78" s="35" t="s">
        <v>4</v>
      </c>
      <c r="E78" s="36" t="s">
        <v>5</v>
      </c>
      <c r="F78" s="28" t="s">
        <v>29</v>
      </c>
      <c r="G78" s="28" t="s">
        <v>30</v>
      </c>
      <c r="H78" s="28" t="s">
        <v>31</v>
      </c>
      <c r="I78" s="28" t="s">
        <v>30</v>
      </c>
      <c r="J78" s="28" t="s">
        <v>32</v>
      </c>
      <c r="K78" s="28" t="s">
        <v>30</v>
      </c>
      <c r="L78" s="28" t="s">
        <v>33</v>
      </c>
      <c r="M78" s="28" t="s">
        <v>30</v>
      </c>
      <c r="N78" s="28" t="s">
        <v>34</v>
      </c>
      <c r="O78" s="28" t="s">
        <v>30</v>
      </c>
      <c r="P78" s="28" t="s">
        <v>35</v>
      </c>
      <c r="Q78" s="28" t="s">
        <v>30</v>
      </c>
      <c r="R78" s="27"/>
    </row>
    <row r="79" spans="1:18">
      <c r="D79" s="26">
        <f>AVERAGE(D61:D76)</f>
        <v>3.78125</v>
      </c>
      <c r="E79" s="29">
        <f>AVERAGE(E61:E76)</f>
        <v>0.75687499999999996</v>
      </c>
      <c r="F79" s="27"/>
      <c r="G79" s="29">
        <f>AVERAGE(G61:G76)*0.01</f>
        <v>0.113125</v>
      </c>
      <c r="H79" s="27"/>
      <c r="I79" s="29" t="e">
        <f>AVERAGE(I61:I76)*0.01</f>
        <v>#DIV/0!</v>
      </c>
      <c r="J79" s="27"/>
      <c r="K79" s="29">
        <f>AVERAGE(K61:K76)*0.01</f>
        <v>0.05</v>
      </c>
      <c r="L79" s="27"/>
      <c r="M79" s="29">
        <f>AVERAGE(M61:M76)*0.01</f>
        <v>9.7692307692307703E-2</v>
      </c>
      <c r="N79" s="27"/>
      <c r="O79" s="29">
        <f>AVERAGE(O61:O76)*0.01</f>
        <v>0.49187500000000001</v>
      </c>
      <c r="P79" s="27"/>
      <c r="Q79" s="29">
        <f>AVERAGE(Q61:Q76)*0.01</f>
        <v>0.31562499999999999</v>
      </c>
      <c r="R79" s="27" t="s">
        <v>36</v>
      </c>
    </row>
    <row r="80" spans="1:18">
      <c r="D80" s="26">
        <f>MIN(D61:D76)</f>
        <v>2.5299999999999998</v>
      </c>
      <c r="E80" s="29">
        <f>MIN(E61:E76)</f>
        <v>0.51</v>
      </c>
      <c r="F80" s="27"/>
      <c r="G80" s="29">
        <f>MIN(G61:G76)*0.01</f>
        <v>0.03</v>
      </c>
      <c r="H80" s="27"/>
      <c r="I80" s="29">
        <f>MIN(I61:I76)*0.01</f>
        <v>0</v>
      </c>
      <c r="J80" s="27"/>
      <c r="K80" s="29">
        <f>MIN(K61:K76)*0.01</f>
        <v>0.05</v>
      </c>
      <c r="L80" s="27"/>
      <c r="M80" s="29">
        <f>MIN(M61:M76)*0.01</f>
        <v>0.03</v>
      </c>
      <c r="N80" s="27"/>
      <c r="O80" s="29">
        <f>MIN(O61:O76)*0.01</f>
        <v>0.28999999999999998</v>
      </c>
      <c r="P80" s="27"/>
      <c r="Q80" s="29">
        <f>MIN(Q61:Q76)*0.01</f>
        <v>0.11</v>
      </c>
      <c r="R80" s="27" t="s">
        <v>37</v>
      </c>
    </row>
    <row r="81" spans="4:18">
      <c r="D81" s="26">
        <f>MAX(D61:D76)</f>
        <v>4.5</v>
      </c>
      <c r="E81" s="29">
        <f>MAX(E61:E76)</f>
        <v>0.9</v>
      </c>
      <c r="F81" s="27"/>
      <c r="G81" s="29">
        <f>MAX(G61:G76)*0.01</f>
        <v>0.39</v>
      </c>
      <c r="H81" s="27"/>
      <c r="I81" s="29">
        <f>MAX(I61:I76)*0.01</f>
        <v>0</v>
      </c>
      <c r="J81" s="27"/>
      <c r="K81" s="29">
        <f>MAX(K61:K76)*0.01</f>
        <v>0.05</v>
      </c>
      <c r="L81" s="27"/>
      <c r="M81" s="29">
        <f>MAX(M61:M76)*0.01</f>
        <v>0.18</v>
      </c>
      <c r="N81" s="27"/>
      <c r="O81" s="29">
        <f>MAX(O61:O76)*0.01</f>
        <v>0.82000000000000006</v>
      </c>
      <c r="P81" s="27"/>
      <c r="Q81" s="29">
        <f>MAX(Q61:Q76)*0.01</f>
        <v>0.61</v>
      </c>
      <c r="R81" s="27" t="s">
        <v>38</v>
      </c>
    </row>
    <row r="82" spans="4:18">
      <c r="D82" s="26"/>
      <c r="E82" s="29"/>
      <c r="F82" s="27">
        <f>SUM(F61:F76)</f>
        <v>68</v>
      </c>
      <c r="G82" s="29"/>
      <c r="H82" s="27">
        <f>SUM(H61:H76)</f>
        <v>0</v>
      </c>
      <c r="I82" s="29"/>
      <c r="J82" s="27">
        <f>SUM(J61:J76)</f>
        <v>2</v>
      </c>
      <c r="K82" s="29"/>
      <c r="L82" s="27">
        <f>SUM(L61:L76)</f>
        <v>48</v>
      </c>
      <c r="M82" s="29"/>
      <c r="N82" s="27">
        <f>SUM(N61:N76)</f>
        <v>299</v>
      </c>
      <c r="O82" s="29"/>
      <c r="P82" s="27">
        <f>SUM(P61:P76)</f>
        <v>191</v>
      </c>
      <c r="Q82" s="29"/>
      <c r="R82" s="27" t="s">
        <v>39</v>
      </c>
    </row>
  </sheetData>
  <mergeCells count="24">
    <mergeCell ref="A26:F26"/>
    <mergeCell ref="F27:G27"/>
    <mergeCell ref="A28:B28"/>
    <mergeCell ref="A31:P31"/>
    <mergeCell ref="A1:P1"/>
    <mergeCell ref="F2:G2"/>
    <mergeCell ref="H2:I2"/>
    <mergeCell ref="J2:K2"/>
    <mergeCell ref="L2:M2"/>
    <mergeCell ref="N2:O2"/>
    <mergeCell ref="P2:Q2"/>
    <mergeCell ref="P32:Q32"/>
    <mergeCell ref="A59:P59"/>
    <mergeCell ref="F60:G60"/>
    <mergeCell ref="H60:I60"/>
    <mergeCell ref="J60:K60"/>
    <mergeCell ref="L60:M60"/>
    <mergeCell ref="N60:O60"/>
    <mergeCell ref="P60:Q60"/>
    <mergeCell ref="F32:G32"/>
    <mergeCell ref="H32:I32"/>
    <mergeCell ref="J32:K32"/>
    <mergeCell ref="L32:M32"/>
    <mergeCell ref="N32:O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Kelli Norman</cp:lastModifiedBy>
  <cp:revision/>
  <dcterms:created xsi:type="dcterms:W3CDTF">2021-03-22T16:43:39Z</dcterms:created>
  <dcterms:modified xsi:type="dcterms:W3CDTF">2021-04-05T15:36:31Z</dcterms:modified>
  <cp:category/>
  <cp:contentStatus/>
</cp:coreProperties>
</file>